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6.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5.xml" ContentType="application/vnd.openxmlformats-officedocument.drawing+xml"/>
  <Override PartName="/xl/worksheets/sheet1.xml" ContentType="application/vnd.openxmlformats-officedocument.spreadsheetml.worksheet+xml"/>
  <Override PartName="/xl/drawings/drawing13.xml" ContentType="application/vnd.openxmlformats-officedocument.drawing+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4.xml" ContentType="application/vnd.openxmlformats-officedocument.drawing+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12.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externalLinks/externalLink2.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rasset\Desktop\Annual plan 2022\FINAL\FINAL\"/>
    </mc:Choice>
  </mc:AlternateContent>
  <bookViews>
    <workbookView xWindow="0" yWindow="0" windowWidth="24000" windowHeight="9600" firstSheet="1" activeTab="1"/>
  </bookViews>
  <sheets>
    <sheet name="Risk empty format" sheetId="3" state="hidden" r:id="rId1"/>
    <sheet name="Overall" sheetId="16" r:id="rId2"/>
    <sheet name="Mali" sheetId="24" r:id="rId3"/>
    <sheet name="Burkina Faso" sheetId="25" r:id="rId4"/>
    <sheet name="Niger" sheetId="26" r:id="rId5"/>
    <sheet name="Senegal" sheetId="27" r:id="rId6"/>
    <sheet name="Tunisia" sheetId="28" r:id="rId7"/>
    <sheet name="Jordan" sheetId="29" r:id="rId8"/>
    <sheet name="Iraq" sheetId="30" r:id="rId9"/>
    <sheet name="Uganda" sheetId="31" r:id="rId10"/>
    <sheet name="Kenya" sheetId="32" r:id="rId11"/>
    <sheet name="Ethiopia" sheetId="33" r:id="rId12"/>
    <sheet name="Mozambique" sheetId="34" r:id="rId13"/>
    <sheet name="Guatemala" sheetId="38" r:id="rId14"/>
    <sheet name="Colombia" sheetId="36" r:id="rId15"/>
    <sheet name="Myanmar" sheetId="37" r:id="rId16"/>
    <sheet name="Ratings" sheetId="1" state="hidden" r:id="rId17"/>
  </sheets>
  <externalReferences>
    <externalReference r:id="rId18"/>
    <externalReference r:id="rId19"/>
  </externalReferences>
  <definedNames>
    <definedName name="_xlnm._FilterDatabase" localSheetId="16" hidden="1">Ratings!$B$18:$B$22</definedName>
    <definedName name="Probability">[1]Ratings!$B$5:$B$9</definedName>
    <definedName name="Severity">[1]Ratings!$B$12:$B$16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36" l="1"/>
  <c r="B13" i="36"/>
  <c r="B10" i="36"/>
  <c r="K10" i="36"/>
  <c r="K13" i="36"/>
  <c r="B19" i="38"/>
  <c r="B20" i="38"/>
  <c r="B15" i="38"/>
  <c r="B14" i="38"/>
  <c r="K15" i="38"/>
  <c r="K25" i="38"/>
  <c r="B25" i="38"/>
  <c r="K24" i="38"/>
  <c r="B24" i="38"/>
  <c r="K23" i="38"/>
  <c r="B23" i="38"/>
  <c r="K22" i="38"/>
  <c r="B22" i="38"/>
  <c r="K21" i="38"/>
  <c r="K20" i="38"/>
  <c r="K19" i="38"/>
  <c r="K18" i="38"/>
  <c r="B18" i="38"/>
  <c r="K17" i="38"/>
  <c r="B17" i="38"/>
  <c r="K16" i="38"/>
  <c r="K14" i="38"/>
  <c r="K13" i="38"/>
  <c r="B13" i="38"/>
  <c r="K12" i="38"/>
  <c r="B12" i="38"/>
  <c r="K11" i="38"/>
  <c r="B11" i="38"/>
  <c r="K10" i="38"/>
  <c r="B10" i="38"/>
  <c r="K9" i="38"/>
  <c r="K8" i="38"/>
  <c r="B8" i="38"/>
  <c r="K7" i="38"/>
  <c r="B7" i="38"/>
  <c r="K6" i="38"/>
  <c r="B6" i="38"/>
  <c r="K5" i="38"/>
  <c r="B5" i="38"/>
  <c r="K4" i="38"/>
  <c r="B4" i="38"/>
  <c r="K18" i="36" l="1"/>
  <c r="B18" i="36"/>
  <c r="K17" i="36"/>
  <c r="B17" i="36"/>
  <c r="K16" i="36"/>
  <c r="B16" i="36"/>
  <c r="B13" i="34"/>
  <c r="B13" i="32"/>
  <c r="B4" i="33"/>
  <c r="K4" i="33"/>
  <c r="B6" i="27"/>
  <c r="B5" i="27"/>
  <c r="K12" i="29"/>
  <c r="K11" i="29"/>
  <c r="B15" i="31"/>
  <c r="B14" i="31"/>
  <c r="B13" i="31"/>
  <c r="K14" i="31"/>
  <c r="K13" i="31"/>
  <c r="K22" i="37" l="1"/>
  <c r="B22" i="37"/>
  <c r="K21" i="37"/>
  <c r="B21" i="37"/>
  <c r="K17" i="37"/>
  <c r="B17" i="37"/>
  <c r="K16" i="37"/>
  <c r="B16" i="37"/>
  <c r="K8" i="37"/>
  <c r="B8" i="37"/>
  <c r="K17" i="32"/>
  <c r="B17" i="32"/>
  <c r="K18" i="30"/>
  <c r="B18" i="30"/>
  <c r="K17" i="30"/>
  <c r="B17" i="30"/>
  <c r="K12" i="30"/>
  <c r="B12" i="30"/>
  <c r="K16" i="29"/>
  <c r="B16" i="29"/>
  <c r="B8" i="28"/>
  <c r="B7" i="28"/>
  <c r="K8" i="28"/>
  <c r="K18" i="27"/>
  <c r="B18" i="27"/>
  <c r="K20" i="26"/>
  <c r="B20" i="26"/>
  <c r="K8" i="26"/>
  <c r="B8" i="26"/>
  <c r="K22" i="24"/>
  <c r="B22" i="24"/>
  <c r="K18" i="24"/>
  <c r="B18" i="24"/>
  <c r="K19" i="24"/>
  <c r="K13" i="24"/>
  <c r="B13" i="24"/>
  <c r="K8" i="24"/>
  <c r="B8" i="24"/>
  <c r="K20" i="37"/>
  <c r="B20" i="37"/>
  <c r="K19" i="37"/>
  <c r="B19" i="37"/>
  <c r="K18" i="37"/>
  <c r="K15" i="37"/>
  <c r="B15" i="37"/>
  <c r="K14" i="37"/>
  <c r="B14" i="37"/>
  <c r="K13" i="37"/>
  <c r="B13" i="37"/>
  <c r="K12" i="37"/>
  <c r="K11" i="37"/>
  <c r="B11" i="37"/>
  <c r="K10" i="37"/>
  <c r="B10" i="37"/>
  <c r="K9" i="37"/>
  <c r="K7" i="37"/>
  <c r="B7" i="37"/>
  <c r="K6" i="37"/>
  <c r="B6" i="37"/>
  <c r="K5" i="37"/>
  <c r="B5" i="37"/>
  <c r="K4" i="37"/>
  <c r="B4" i="37"/>
  <c r="K15" i="36"/>
  <c r="K14" i="36"/>
  <c r="K12" i="36"/>
  <c r="K9" i="36"/>
  <c r="B9" i="36"/>
  <c r="K8" i="36"/>
  <c r="B8" i="36"/>
  <c r="K7" i="36"/>
  <c r="K6" i="36"/>
  <c r="B6" i="36"/>
  <c r="K5" i="36"/>
  <c r="B5" i="36"/>
  <c r="K4" i="36"/>
  <c r="B4" i="36"/>
  <c r="K15" i="34"/>
  <c r="B15" i="34"/>
  <c r="K14" i="34"/>
  <c r="K12" i="34"/>
  <c r="B12" i="34"/>
  <c r="K11" i="34"/>
  <c r="B11" i="34"/>
  <c r="K10" i="34"/>
  <c r="K9" i="34"/>
  <c r="B9" i="34"/>
  <c r="K8" i="34"/>
  <c r="B8" i="34"/>
  <c r="K7" i="34"/>
  <c r="K6" i="34"/>
  <c r="B6" i="34"/>
  <c r="K5" i="34"/>
  <c r="B5" i="34"/>
  <c r="K4" i="34"/>
  <c r="B4" i="34"/>
  <c r="K17" i="33"/>
  <c r="B17" i="33"/>
  <c r="K16" i="33"/>
  <c r="B16" i="33"/>
  <c r="K15" i="33"/>
  <c r="K14" i="33"/>
  <c r="B14" i="33"/>
  <c r="K13" i="33"/>
  <c r="B13" i="33"/>
  <c r="K12" i="33"/>
  <c r="K11" i="33"/>
  <c r="B11" i="33"/>
  <c r="K10" i="33"/>
  <c r="B10" i="33"/>
  <c r="K9" i="33"/>
  <c r="B9" i="33"/>
  <c r="K8" i="33"/>
  <c r="K7" i="33"/>
  <c r="B7" i="33"/>
  <c r="K6" i="33"/>
  <c r="B6" i="33"/>
  <c r="K5" i="33"/>
  <c r="B5" i="33"/>
  <c r="K16" i="32"/>
  <c r="B16" i="32"/>
  <c r="K15" i="32"/>
  <c r="B15" i="32"/>
  <c r="K14" i="32"/>
  <c r="K13" i="32"/>
  <c r="K12" i="32"/>
  <c r="B12" i="32"/>
  <c r="K11" i="32"/>
  <c r="K10" i="32"/>
  <c r="B10" i="32"/>
  <c r="K9" i="32"/>
  <c r="B9" i="32"/>
  <c r="K8" i="32"/>
  <c r="B8" i="32"/>
  <c r="K7" i="32"/>
  <c r="K6" i="32"/>
  <c r="B6" i="32"/>
  <c r="K5" i="32"/>
  <c r="B5" i="32"/>
  <c r="K4" i="32"/>
  <c r="B4" i="32"/>
  <c r="K18" i="31"/>
  <c r="B18" i="31"/>
  <c r="K17" i="31"/>
  <c r="B17" i="31"/>
  <c r="K16" i="31"/>
  <c r="K15" i="31"/>
  <c r="K12" i="31"/>
  <c r="B12" i="31"/>
  <c r="K11" i="31"/>
  <c r="K10" i="31"/>
  <c r="B10" i="31"/>
  <c r="K9" i="31"/>
  <c r="B9" i="31"/>
  <c r="K8" i="31"/>
  <c r="B8" i="31"/>
  <c r="K7" i="31"/>
  <c r="K6" i="31"/>
  <c r="B6" i="31"/>
  <c r="K5" i="31"/>
  <c r="B5" i="31"/>
  <c r="K4" i="31"/>
  <c r="B4" i="31"/>
  <c r="K21" i="30"/>
  <c r="B21" i="30"/>
  <c r="K20" i="30"/>
  <c r="B20" i="30"/>
  <c r="K19" i="30"/>
  <c r="K16" i="30"/>
  <c r="B16" i="30"/>
  <c r="K15" i="30"/>
  <c r="B15" i="30"/>
  <c r="K14" i="30"/>
  <c r="B14" i="30"/>
  <c r="K13" i="30"/>
  <c r="K11" i="30"/>
  <c r="B11" i="30"/>
  <c r="K10" i="30"/>
  <c r="B10" i="30"/>
  <c r="K9" i="30"/>
  <c r="B9" i="30"/>
  <c r="K8" i="30"/>
  <c r="K7" i="30"/>
  <c r="B7" i="30"/>
  <c r="K6" i="30"/>
  <c r="B6" i="30"/>
  <c r="K5" i="30"/>
  <c r="B5" i="30"/>
  <c r="K4" i="30"/>
  <c r="B4" i="30"/>
  <c r="K15" i="29"/>
  <c r="B15" i="29"/>
  <c r="K14" i="29"/>
  <c r="B14" i="29"/>
  <c r="K13" i="29"/>
  <c r="K10" i="29"/>
  <c r="K9" i="29"/>
  <c r="B9" i="29"/>
  <c r="K8" i="29"/>
  <c r="K7" i="29"/>
  <c r="B7" i="29"/>
  <c r="K6" i="29"/>
  <c r="B6" i="29"/>
  <c r="K5" i="29"/>
  <c r="B5" i="29"/>
  <c r="K4" i="29"/>
  <c r="B4" i="29"/>
  <c r="K17" i="28"/>
  <c r="B17" i="28"/>
  <c r="K16" i="28"/>
  <c r="B16" i="28"/>
  <c r="K15" i="28"/>
  <c r="K14" i="28"/>
  <c r="B14" i="28"/>
  <c r="K13" i="28"/>
  <c r="K12" i="28"/>
  <c r="B12" i="28"/>
  <c r="K11" i="28"/>
  <c r="B11" i="28"/>
  <c r="K10" i="28"/>
  <c r="B10" i="28"/>
  <c r="K9" i="28"/>
  <c r="K7" i="28"/>
  <c r="K6" i="28"/>
  <c r="B6" i="28"/>
  <c r="K5" i="28"/>
  <c r="B5" i="28"/>
  <c r="K4" i="28"/>
  <c r="B4" i="28"/>
  <c r="K17" i="27"/>
  <c r="B17" i="27"/>
  <c r="K16" i="27"/>
  <c r="B16" i="27"/>
  <c r="K15" i="27"/>
  <c r="K14" i="27"/>
  <c r="B14" i="27"/>
  <c r="K13" i="27"/>
  <c r="B13" i="27"/>
  <c r="K12" i="27"/>
  <c r="B12" i="27"/>
  <c r="K11" i="27"/>
  <c r="K10" i="27"/>
  <c r="B10" i="27"/>
  <c r="K9" i="27"/>
  <c r="B9" i="27"/>
  <c r="K8" i="27"/>
  <c r="B8" i="27"/>
  <c r="K7" i="27"/>
  <c r="K6" i="27"/>
  <c r="K5" i="27"/>
  <c r="K4" i="27"/>
  <c r="B4" i="27"/>
  <c r="K19" i="26"/>
  <c r="B19" i="26"/>
  <c r="K18" i="26"/>
  <c r="B18" i="26"/>
  <c r="K17" i="26"/>
  <c r="K16" i="26"/>
  <c r="B16" i="26"/>
  <c r="K15" i="26"/>
  <c r="B15" i="26"/>
  <c r="K14" i="26"/>
  <c r="B14" i="26"/>
  <c r="K13" i="26"/>
  <c r="K12" i="26"/>
  <c r="B12" i="26"/>
  <c r="K11" i="26"/>
  <c r="B11" i="26"/>
  <c r="K10" i="26"/>
  <c r="B10" i="26"/>
  <c r="K9" i="26"/>
  <c r="K7" i="26"/>
  <c r="B7" i="26"/>
  <c r="K6" i="26"/>
  <c r="B6" i="26"/>
  <c r="K5" i="26"/>
  <c r="B5" i="26"/>
  <c r="K4" i="26"/>
  <c r="B4" i="26"/>
  <c r="K15" i="25"/>
  <c r="B15" i="25"/>
  <c r="K14" i="25"/>
  <c r="K13" i="25"/>
  <c r="B13" i="25"/>
  <c r="K12" i="25"/>
  <c r="B12" i="25"/>
  <c r="K11" i="25"/>
  <c r="B11" i="25"/>
  <c r="K10" i="25"/>
  <c r="K9" i="25"/>
  <c r="B9" i="25"/>
  <c r="K8" i="25"/>
  <c r="B8" i="25"/>
  <c r="K7" i="25"/>
  <c r="K6" i="25"/>
  <c r="B6" i="25"/>
  <c r="K5" i="25"/>
  <c r="B5" i="25"/>
  <c r="K4" i="25"/>
  <c r="B4" i="25"/>
  <c r="K21" i="24"/>
  <c r="B21" i="24"/>
  <c r="K20" i="24"/>
  <c r="B20" i="24"/>
  <c r="K17" i="24"/>
  <c r="B17" i="24"/>
  <c r="K16" i="24"/>
  <c r="B16" i="24"/>
  <c r="K15" i="24"/>
  <c r="B15" i="24"/>
  <c r="K14" i="24"/>
  <c r="K12" i="24"/>
  <c r="B12" i="24"/>
  <c r="K11" i="24"/>
  <c r="B11" i="24"/>
  <c r="K10" i="24"/>
  <c r="B10" i="24"/>
  <c r="K9" i="24"/>
  <c r="K7" i="24"/>
  <c r="B7" i="24"/>
  <c r="K6" i="24"/>
  <c r="B6" i="24"/>
  <c r="K5" i="24"/>
  <c r="B5" i="24"/>
  <c r="K4" i="24"/>
  <c r="B4" i="24"/>
  <c r="K18" i="16" l="1"/>
  <c r="B18" i="16"/>
  <c r="K17" i="16"/>
  <c r="B17" i="16"/>
  <c r="K16" i="16"/>
  <c r="K15" i="16"/>
  <c r="B15" i="16"/>
  <c r="K14" i="16"/>
  <c r="B14" i="16"/>
  <c r="K13" i="16"/>
  <c r="B13" i="16"/>
  <c r="K12" i="16"/>
  <c r="K11" i="16"/>
  <c r="B11" i="16"/>
  <c r="K10" i="16"/>
  <c r="B10" i="16"/>
  <c r="K9" i="16"/>
  <c r="B9" i="16"/>
  <c r="K8" i="16"/>
  <c r="K7" i="16"/>
  <c r="B7" i="16"/>
  <c r="K6" i="16"/>
  <c r="B6" i="16"/>
  <c r="K5" i="16"/>
  <c r="B5" i="16"/>
  <c r="K4" i="16"/>
  <c r="B4" i="16"/>
  <c r="K29" i="3"/>
  <c r="B29" i="3"/>
  <c r="K28" i="3"/>
  <c r="B28" i="3"/>
  <c r="K27" i="3"/>
  <c r="B27" i="3"/>
  <c r="K26" i="3"/>
  <c r="B26" i="3"/>
  <c r="K21" i="3"/>
  <c r="B21" i="3"/>
  <c r="K20" i="3"/>
  <c r="B20" i="3"/>
  <c r="K19" i="3"/>
  <c r="B19" i="3"/>
  <c r="K18" i="3"/>
  <c r="B18" i="3"/>
  <c r="B17" i="3"/>
  <c r="B16" i="3"/>
  <c r="B15" i="3"/>
  <c r="B25" i="3"/>
  <c r="B24" i="3"/>
  <c r="B23" i="3"/>
  <c r="K7" i="3"/>
  <c r="K6" i="3"/>
  <c r="B8" i="3"/>
  <c r="B7" i="3"/>
  <c r="B6" i="3"/>
  <c r="B5" i="3"/>
  <c r="B4" i="3"/>
  <c r="K25" i="3"/>
  <c r="K24" i="3"/>
  <c r="K23" i="3"/>
  <c r="K22" i="3"/>
  <c r="K17" i="3"/>
  <c r="K16" i="3"/>
  <c r="K15" i="3"/>
  <c r="K14" i="3"/>
  <c r="K13" i="3"/>
  <c r="K12" i="3"/>
  <c r="K11" i="3"/>
  <c r="K10" i="3"/>
  <c r="K9" i="3"/>
  <c r="K8" i="3"/>
  <c r="K5" i="3"/>
  <c r="K4" i="3"/>
  <c r="B13" i="3"/>
  <c r="B12" i="3"/>
  <c r="B11" i="3"/>
  <c r="B10" i="3"/>
  <c r="H27" i="1"/>
  <c r="H26" i="1"/>
  <c r="H25" i="1"/>
  <c r="H24" i="1"/>
  <c r="H23" i="1"/>
  <c r="H22" i="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<sst xmlns="http://schemas.openxmlformats.org/spreadsheetml/2006/main" count="1347" uniqueCount="560">
  <si>
    <t>Ratings</t>
  </si>
  <si>
    <t>Green</t>
  </si>
  <si>
    <t>Likelihood</t>
  </si>
  <si>
    <t>Unlikely</t>
  </si>
  <si>
    <t>Possible</t>
  </si>
  <si>
    <t>Yellow</t>
  </si>
  <si>
    <t>Likely</t>
  </si>
  <si>
    <t>Highly likely</t>
  </si>
  <si>
    <t>Certain/Imminent</t>
  </si>
  <si>
    <t>Impact</t>
  </si>
  <si>
    <t>Orange</t>
  </si>
  <si>
    <t>Negligible</t>
  </si>
  <si>
    <t>Minor</t>
  </si>
  <si>
    <t>Moderate</t>
  </si>
  <si>
    <t>Severe</t>
  </si>
  <si>
    <t>Critical</t>
  </si>
  <si>
    <t>Red</t>
  </si>
  <si>
    <t>#</t>
  </si>
  <si>
    <t>Risk</t>
  </si>
  <si>
    <t>Description</t>
  </si>
  <si>
    <t>impact</t>
  </si>
  <si>
    <t xml:space="preserve">Reputational risk </t>
  </si>
  <si>
    <t>Contextual risks</t>
  </si>
  <si>
    <t xml:space="preserve">Programme risks </t>
  </si>
  <si>
    <t>Risk relating to the implementing organization</t>
  </si>
  <si>
    <t>Risk relating to the use of technology and data</t>
  </si>
  <si>
    <t>Detail</t>
  </si>
  <si>
    <t>Action</t>
  </si>
  <si>
    <t>Mitigate</t>
  </si>
  <si>
    <t>Avoid</t>
  </si>
  <si>
    <t>Accept</t>
  </si>
  <si>
    <t>Transfer</t>
  </si>
  <si>
    <t xml:space="preserve">Detoriation of security situation
</t>
  </si>
  <si>
    <t>Change of (geo)political context</t>
  </si>
  <si>
    <t>A sudden change of leadership, governance or geo-political destabilization</t>
  </si>
  <si>
    <t>Election related unrest</t>
  </si>
  <si>
    <t xml:space="preserve">Pre- and post- election (scheduled 2021)  related demonstrations, road bloacks, possible violence. </t>
  </si>
  <si>
    <t>Keeping informed on the potential risks, analyse situation and tension in each area before planning things outside and postpone events if needed.</t>
  </si>
  <si>
    <t>COVID-19 restrictions</t>
  </si>
  <si>
    <t xml:space="preserve">Lack of interest or access of target groups to paricipate. </t>
  </si>
  <si>
    <t xml:space="preserve">Youth leaders do not participate in activities or do not follow up on support provided. </t>
  </si>
  <si>
    <t>Lack of women participation</t>
  </si>
  <si>
    <t>While (young) women leaders play a big role in protests in Iraq, it could be that women are less likely to have sufficient access to activities.</t>
  </si>
  <si>
    <t>People from key positions leave positions and we need to rebuild relations</t>
  </si>
  <si>
    <t>Perception of NIMD office as partisan</t>
  </si>
  <si>
    <t xml:space="preserve">Stakeholders may consider NIMD partisan if the programme is not sensitive to different interests involved. </t>
  </si>
  <si>
    <t>With every contact and in every event the team analyses the role of NIMD and its perception towards the stakeholders, strong connections built with important stakeholders.</t>
  </si>
  <si>
    <t xml:space="preserve">Distant management </t>
  </si>
  <si>
    <t>Fraud and corruption</t>
  </si>
  <si>
    <t>Internet infrastructure are not available and weak access across the country.  Women and those who are living outside big cities are in particular at risk of not being  able to participate due to weak access to internet.</t>
  </si>
  <si>
    <t>Leaked information may make it difficult to keep sensitive information and confidentiality.</t>
  </si>
  <si>
    <t>Change of political context</t>
  </si>
  <si>
    <t>Unclear chain of command</t>
  </si>
  <si>
    <t>Leaked information</t>
  </si>
  <si>
    <t xml:space="preserve">Be agile and responsive to governments and try to come up with concepts that marry the new priorities with the long term objectives for NIMD. </t>
  </si>
  <si>
    <t>Lack of cloud based repository risks loss of organizational knowledge.</t>
  </si>
  <si>
    <t>Lack of online central repository means that data and knowledge artifacts are held by individuals and on external drives which means they become vulrunable to loss.</t>
  </si>
  <si>
    <t xml:space="preserve">Some areas in Jordan have weaker internet connnections. If NIMD needs to deliver courses and work online, these slow links can significantly reduce the quality of the courses and capacity building courses done. </t>
  </si>
  <si>
    <t>Political instability</t>
  </si>
  <si>
    <t>Compliance with local law</t>
  </si>
  <si>
    <t>Unwilling target groups</t>
  </si>
  <si>
    <t xml:space="preserve">Political/governing elite may not want to participate in or even resist democratisation activities as may feel no interest in change or even threatened by them. </t>
  </si>
  <si>
    <t>Activity related safety &amp; security</t>
  </si>
  <si>
    <t>Limited capacity</t>
  </si>
  <si>
    <t>Quality of the internet network</t>
  </si>
  <si>
    <t>Strict Standard Operating Procedures (SOP) are in place to prevent fraud and corruption. Additionally, all staff signed a code of conduct and a provision has been included in staff contracts. MySoP works with a 4-eyes principle with signing of financial documents and expenditure.</t>
  </si>
  <si>
    <t xml:space="preserve">Staff turnover </t>
  </si>
  <si>
    <t xml:space="preserve">Staff safety </t>
  </si>
  <si>
    <t>Low digital literacy of participants</t>
  </si>
  <si>
    <t xml:space="preserve">Procedures to be developed for staff for cyber and IT security. Staff signed code of conduct on the usage of social media and IT material. Sensitive information not to be talked over via the phone or the internet and if there is no other choice, codewords will be used. If necessary regular change of phone numbers and simcards. Usage of VPN by staff is recommended when dealing with sensitive information. </t>
  </si>
  <si>
    <t>Misinformation and hatespeech</t>
  </si>
  <si>
    <t xml:space="preserve">Risk that MySoP gets targeted in online disinformation campaigns or participants of MySoP activities are targeted or involve in online hatespeech that can harm MySoP's reputation and political space to work </t>
  </si>
  <si>
    <t>A more restrictive NGO regulatory environment</t>
  </si>
  <si>
    <t>Shrinking political space</t>
  </si>
  <si>
    <t>Civic space restriction</t>
  </si>
  <si>
    <t xml:space="preserve">Actions from implementing partners might compromise NIMD mandate and mission. In particular the non-observance of the impartiality principle with regard to politcal parties </t>
  </si>
  <si>
    <t>likely</t>
  </si>
  <si>
    <t>Unauthorized access to NIMD data</t>
  </si>
  <si>
    <t>Rise of political instability and human insecurity</t>
  </si>
  <si>
    <t>Ensure continuous context analysis to shape strategies for engaging in a challenging political policy environment. Monitor probability of worsening trajectories. Consider positive
measures to safeguard civic space.</t>
  </si>
  <si>
    <t>Legal and regulatory context</t>
  </si>
  <si>
    <t>Adapt the program to keep up with changes in regulation</t>
  </si>
  <si>
    <t>Staff members, project partners and participants undergo increased scrutiny by government agencies</t>
  </si>
  <si>
    <t>Exchange of best practice on operating safely when working on potentially politically sensitive issues and in difficult political contexts</t>
  </si>
  <si>
    <t>Stakeholder engagement</t>
  </si>
  <si>
    <t>Low participation of target groups and stakeholders</t>
  </si>
  <si>
    <t>Lack of transparency</t>
  </si>
  <si>
    <t>System availability</t>
  </si>
  <si>
    <t>The non-availability of IT solutions (applications) can impact the efficiency in the production of different reports.</t>
  </si>
  <si>
    <t>The inadequacy of digital applications can affect the effectiveness of GORIN's work in data management.</t>
  </si>
  <si>
    <t>The most adequate solutions will be purchased for data management</t>
  </si>
  <si>
    <t>Access management</t>
  </si>
  <si>
    <t xml:space="preserve">Unauthorized access to data can compromise data integrity. </t>
  </si>
  <si>
    <t>The improper use of technologies and the mismanagement of internal documentary information by staff can damage the institution.</t>
  </si>
  <si>
    <t>Irregular use of internal information through technologies</t>
  </si>
  <si>
    <t>Involvement of staff members in corrupt practices.</t>
  </si>
  <si>
    <t>Dialogue repeatedly with partners in order to show the importance of supporting the promotion of inclusion for national political development, sharing the notable gains that have already been achieved and possible losses resulting from the non-prioritization of inclusive policy for Mozambique.</t>
  </si>
  <si>
    <t>The diplomatic community can prioritize other areas of action in its support to Mozambique, such as social areas and this can reduce the results that the program aims to achieve.</t>
  </si>
  <si>
    <t>Sensitize women, focusing on young women from political parties and civil society about the tangible gains and positive transformations that can be achieved in their lives and communities, through the active involvement of women in influencing and advocating agendas, policies and national and local laws.</t>
  </si>
  <si>
    <t>Women leaders may not show interest and willingness to promote changes at the provincial and national levels that can contribute to increasing their qualitative and quantitative presence in democratic and representative institutions.</t>
  </si>
  <si>
    <t>Little commitment by women in the search for greater inclusion and participation</t>
  </si>
  <si>
    <t>With the appearance of the new coronavirus in Mozambique, protocols for prevention were issued, such as the limit on the number of people in meetings.</t>
  </si>
  <si>
    <t>Carry out activities through digital platforms, reducing travel by participants.</t>
  </si>
  <si>
    <t xml:space="preserve">Political instability </t>
  </si>
  <si>
    <t>Shrinking and tightening civic space amidst increased political activity</t>
  </si>
  <si>
    <t>Charged and divisive political environment</t>
  </si>
  <si>
    <t>Sustained threat by the pandemic could potentially limit the effectiveness of engagement with various target groups. Virtual alternatives, though good, may be limiting especially to the entities unable to afford relevant tools/equipment.</t>
  </si>
  <si>
    <t xml:space="preserve">Staff Transitions </t>
  </si>
  <si>
    <t xml:space="preserve">Departure of staff critical to the programme impact programme delivery </t>
  </si>
  <si>
    <t>Government surveillance</t>
  </si>
  <si>
    <t>Unauthorized public data harvesting</t>
  </si>
  <si>
    <t>Risk of unauthorized data harvesting particularly for electoral manipulation purposes as reportedly happened in 2017.</t>
  </si>
  <si>
    <t>Political crisis and electoral period</t>
  </si>
  <si>
    <t xml:space="preserve">Disruption of the agenda of political parties and MP’s </t>
  </si>
  <si>
    <t xml:space="preserve">Results deviation </t>
  </si>
  <si>
    <t xml:space="preserve">Loss of our database </t>
  </si>
  <si>
    <t>Unfair competition</t>
  </si>
  <si>
    <t>Offices establish contact with trusted lawyer/auditor and budget for adequate advice.</t>
  </si>
  <si>
    <t>Lack of knowledge of local law and regulations and their application result in accusations, sanctions to NIMD and/or staff.</t>
  </si>
  <si>
    <t>Safety and security of staff in country at base inadequately managed leading too little/too much risk.</t>
  </si>
  <si>
    <t>Limited capacity of partners</t>
  </si>
  <si>
    <t>Theft or loss of digital equipment and online storage</t>
  </si>
  <si>
    <t>International community  involvement in the wrong way</t>
  </si>
  <si>
    <t xml:space="preserve">Theft or loss of laptops and computer equipment </t>
  </si>
  <si>
    <t>Cyber security measures in place. Training of staff. Shared cloud for archives</t>
  </si>
  <si>
    <t xml:space="preserve">Fragile safety and security situation </t>
  </si>
  <si>
    <t>Safety and security situation negatively impacting on programme.</t>
  </si>
  <si>
    <t xml:space="preserve">Political/governing elite may not want to participate in or even resist democratisation activities as they may feel no interest in change or even threatened by them. </t>
  </si>
  <si>
    <t>As a new office there is risk of new regulations to comply to.</t>
  </si>
  <si>
    <t>Activity-related safety and security</t>
  </si>
  <si>
    <t>Safety and security of participants, partners and staff in activities affected.</t>
  </si>
  <si>
    <t>Partner organisation might not have the administrative and organisational capacity to implement according to agreement.</t>
  </si>
  <si>
    <t xml:space="preserve">Actions in the programme might compromise NIMD mandate and mission. </t>
  </si>
  <si>
    <t>Thorough capacity analysis at entry, identification of needs, technical support measures as part of the partnership.</t>
  </si>
  <si>
    <t>Assessments made, approach adapted accordingly, plans made and implemented. Solid training and awareness raising on safety and security.</t>
  </si>
  <si>
    <t>Loss of institutional memory, but also security risk if the information is politically sensitive.</t>
  </si>
  <si>
    <t>Fraud and corruption might come to light and harm the partnership relation, financially or reputationally.</t>
  </si>
  <si>
    <t>Local partner organisation might not have the administrative and organisational capacity to implement according to agreement.</t>
  </si>
  <si>
    <t>Safety and security of staff, partners and visitors affected</t>
  </si>
  <si>
    <t>Living security plans in place and assessments made and updated. Team culture of active security management.</t>
  </si>
  <si>
    <t>Actions from implementing partners might compromise NIMD mandate and mission.</t>
  </si>
  <si>
    <t>Clear procedures for identification of partners with capacity and risk analysis. Quality financial and controls manual in place. Active monitoring &amp; controls, trustworthy staff.</t>
  </si>
  <si>
    <t>Resulting in office closure and suspension/end of programme.</t>
  </si>
  <si>
    <t>PEA shows that the international community, that funds our programmes, is part of the problem. Addressing this may affect our fundraising and programming.</t>
  </si>
  <si>
    <t>Fraud and corruption come to light and harm, financially or reputationally, the partnership relation</t>
  </si>
  <si>
    <t>loss of institutional memory, but also security risk if the information is politically sensitive.</t>
  </si>
  <si>
    <t>State security listen and record conversation text and audio) of staff members and partners.</t>
  </si>
  <si>
    <t xml:space="preserve">COVID-19 online work difficulties, loss of data and work. </t>
  </si>
  <si>
    <t xml:space="preserve">Changing legislation </t>
  </si>
  <si>
    <t>Authorization to operate is withdrawn</t>
  </si>
  <si>
    <t>Working in Fragile and Conflict Affected Settings (FCAS) </t>
  </si>
  <si>
    <t>Shift of power </t>
  </si>
  <si>
    <t>Financial Mismanagement </t>
  </si>
  <si>
    <t>Natural desasters/Terroristactivity  </t>
  </si>
  <si>
    <t>The Consortium is (increasingly) working in political environments which are extremely polarised and divided and in countries that moved either just out of conflict, find themselves in conflict or are at risk of moving towards conflict. Working in these environments brings a certain safety and security risk with it. </t>
  </si>
  <si>
    <t>As the nature of our work is working with politicians, and in the coming five years there will be elections, there might be a continuity risks in each of the countries. The same goes for the risk of a shift of power due to a regime change.  </t>
  </si>
  <si>
    <t>In any organisation there is a risk of fraud, financial mismanagement and ineffective countermeasures if one of both is detected. </t>
  </si>
  <si>
    <t>Natural desasters, health crisis or terrorist activities might hamper activities.  </t>
  </si>
  <si>
    <t>Supply-driven </t>
  </si>
  <si>
    <t>Within the programming, there might be a risk the Consortium Members offer a solution for not the most urgent problem. </t>
  </si>
  <si>
    <t>Shrinking democratic space </t>
  </si>
  <si>
    <t>The phenomenon of shrinking democratic space is a major factor that cannot be ignored by any democracy assistance programme </t>
  </si>
  <si>
    <t>Changing contexts </t>
  </si>
  <si>
    <t>With changing (political) contexts, the Consortium might be unable to deliver and measure results. </t>
  </si>
  <si>
    <t>Safety &amp; Security </t>
  </si>
  <si>
    <t>Safety &amp; Security risks </t>
  </si>
  <si>
    <t>Dependance on one person (director) </t>
  </si>
  <si>
    <t>If this person leaves, there might be a risk of lack of leadership, indecisiveness, long response times or lack of accountability. </t>
  </si>
  <si>
    <t>Integrity  </t>
  </si>
  <si>
    <t>Breach of Code of  Conduct </t>
  </si>
  <si>
    <t>Privacy breach (GPDR) </t>
  </si>
  <si>
    <t>With the General Data Protection Regulation (GPDR) in Europe, the risk of having a privacy breach is especially a risk for the Consortium Lead. </t>
  </si>
  <si>
    <t>Digital vulnerabilities </t>
  </si>
  <si>
    <t>As the work of the Consortium will be in the physical and digital world, digital security Issues, including the hacking of systems, is a real risk. </t>
  </si>
  <si>
    <t>As this risk can only be avoided by not working in certain countries, so we accept the risk in itself. By installing the right set of Safety &amp; Security strategies (what actual risks are seen) and Safety &amp; Security policies (how is acted in certain situations), this risk is manageable. Also making sure the assessment is done continuously, in close contact with all parties involved. Part of managing this risk is to ensure that stakeholders are able to manage conflicts. Conflict could affect dialogue processes and progress. Therefore the ability to effectively deal with conflict(uous) situations and opposing positions  ensures strategic programming. </t>
  </si>
  <si>
    <t>For the Consortium, the principles of impartiality and inclusiveness are crucial and central to our work. These principles enable us to implement programmes effectively and make this risk is acceptable and can be (partly) mitigated. </t>
  </si>
  <si>
    <t>To make sure this risk is mitigated, clear anti-fraud and corruption policies are in place and communicated within the consortium. Part of the capacity training will be to make sure the policies are more than only paper. Also the follow up within the Consortium on the due diligence review will be part of building this capacity. On top of this the Consortium has whistleblowing mechanism in place which would allow any person to come forward in case of any suspicion. </t>
  </si>
  <si>
    <t>This in itself is again a risk that cannot be avoided. To make sure this risk is manageable we made sure the Safety &amp; Security policies are in place and communicated within the consortium.</t>
  </si>
  <si>
    <t>When a new program is started, a Political Economy Analysis is done. This includes a stakeholders analysis and a risk assessment. By adaptive programming and making sure, we learn from our mistakes (failing forward), the Consortium believes this risk is mitigated</t>
  </si>
  <si>
    <t>Again, this is a risk that cannot be avoided or that can insured. However, by making sure the democratic landscape is known via our Political Economy Analysis and lobby and advocate for our type of work, this risks is mitigated.</t>
  </si>
  <si>
    <t>By following the Monitoring, Evaluation, and Learning (PMEL) Framework the Consortium is able to identify these changes quickly. By making sure the communication lines in the network and to our donors are open, this risk is manageable</t>
  </si>
  <si>
    <t>Within the Consortium Lead a Safety &amp;Security policy is in place and this is shared within the consortium. Part of the capacity building will be to make sure the partners in the network also have access to these policies.</t>
  </si>
  <si>
    <t>By making sure the governance structure of the organisation is in place, this risk is limited and therefore acceptable</t>
  </si>
  <si>
    <t>The Integrity policy is in place and communicated within the consortium, also to the partners in the network. The same goes for the Whistle-blower procedure.</t>
  </si>
  <si>
    <t xml:space="preserve">To mitigate this risk a Privacy Policy is in place </t>
  </si>
  <si>
    <t xml:space="preserve">Having a solid ICT-system in place is the best way to mitigate this risk. But not only making back-ups will be sufficient. In the past year, the Consortium Lead has invested in digital security tools (eg password-managers, encrypted emailing, etc) and awareness trainings. This knowlegde will be shared in the bigger network. </t>
  </si>
  <si>
    <t>Maintain contact with relevant Ministries, but also with likeminded organisations, embassies (NL, EU) and build trust and transparency on programming.</t>
  </si>
  <si>
    <t xml:space="preserve">PEA shows that the international community, that funds our programmes, is part of the problem. Therefore, there is a risk that the Institute is associated with their interests. </t>
  </si>
  <si>
    <t xml:space="preserve">Invest in ILA (international lobbying advocacy) and share our analysis strategically, in and outside the region. Strenghten trust relations with local and national actors </t>
  </si>
  <si>
    <t xml:space="preserve">Sudden increase in political instability and insecurity </t>
  </si>
  <si>
    <t>Political and security crisis directly affect our ability to operate and carry out programme.</t>
  </si>
  <si>
    <t xml:space="preserve">Adaptive programming covers situation of (temporary) closure of our working space. Teams are prepared to temporarily hibernate, in terms of programming and in terms of operations. </t>
  </si>
  <si>
    <t>Lack of compliance with local laws</t>
  </si>
  <si>
    <t xml:space="preserve">Continued closure of democratic space  </t>
  </si>
  <si>
    <t>Government response to political crises lead to restrictions of citizens’ right to organize, speak out and take action, affecting interventions and space to operate</t>
  </si>
  <si>
    <t xml:space="preserve">Office monitor the context and maintain contact with INGO, local CSOs and polical parties. Keep embassies and  EU informed. Maintain non-partisan approach.                             </t>
  </si>
  <si>
    <t>Unwilling or resisting target groups</t>
  </si>
  <si>
    <t>Maintaining good network of relevant political actors, seeking out actors of change, yet remaining unpartisan. Maintaining pressure through youth and women civil and political organisations.</t>
  </si>
  <si>
    <t>Invest in ILA (international lobbying and advocacy) and share our analysis in strategic fashion, in and outside the region. Invest in donor relations, in a manner that allows us to test/push where the limits are.</t>
  </si>
  <si>
    <t>Activity-related safety and security issues</t>
  </si>
  <si>
    <t xml:space="preserve">Safety and security of participants, partners and staff in activities inadequately managed, resulting in harm. </t>
  </si>
  <si>
    <t xml:space="preserve">Assessments made, approach adapted accordingly, plans made and implemented. The evolution of the Covid is closely monitored by the Team and mitigation measures have been taken. </t>
  </si>
  <si>
    <t xml:space="preserve">Lack of recognition on the issue of women political participation and representation </t>
  </si>
  <si>
    <t>Social and cultural barriers to women's full political participation hamper moving forward on this issue both by disengaged men as well as unconvinced women</t>
  </si>
  <si>
    <t xml:space="preserve">Continuous PEA analysis to identify the challenges, invest in trust building and information dissemination, use good internationa practice and examples and integrate these in our activities. </t>
  </si>
  <si>
    <t>Thorough capacity analysis at entry, identification of needs, technical support measures as part of the partnership, active monitoring and ensuring a broad range of collaboration partners to shift parnterships if needed.</t>
  </si>
  <si>
    <t xml:space="preserve">Communications guidance. Clear communication and agreement on common objectives. 
</t>
  </si>
  <si>
    <t>Tracking and eavedropping of smartphones</t>
  </si>
  <si>
    <t>Use of crypted app, two factor authentication and the training of staff. Accept this risk and assume this takes place.</t>
  </si>
  <si>
    <t>High speed internet investment, use other means of communication.</t>
  </si>
  <si>
    <t>Living security plans in place and assessments made and updated. Team culture of active proactive security management</t>
  </si>
  <si>
    <t>Political crisis directly affects our ability to operate and carry out programme. Political instability may also require us to rethink the political actors targeted by the program.</t>
  </si>
  <si>
    <t>Adaptive programming covers situation of (temporary) closure of our working space. Teams are prepared to temporarily hibernate, in terms of programming and in terms of operations. At the national level, there is a need to remain flexible in programming in order to adapt to any abrupt political changes.</t>
  </si>
  <si>
    <t>Maintaining good network of relevant political actors, seeking out actors of change, yet remaining unpartisan. Conducting advocacy with political decision-makers.</t>
  </si>
  <si>
    <t xml:space="preserve">Clear procedures for identification of partners with capacity and risk analysis. Quality financial and controls manual in place. Active monitoring and controls, trustworthy staff. Choose credible and legitimate partners.
</t>
  </si>
  <si>
    <t xml:space="preserve">    Authorization to operate </t>
  </si>
  <si>
    <t>Authorisation to operate is withdrawn, resulting in office closure and suspension/end of programme</t>
  </si>
  <si>
    <t>Maintain contact with relevant Ministries, but alos with likeminded organiations, embassies (NL, EU)
 Continue request for authorisation in Niger. Provide clear information about NIMD Strategy mainly link to our partnership with political parties</t>
  </si>
  <si>
    <t>Undermining by other democracy support organisations</t>
  </si>
  <si>
    <t>Other democracy support programmes and organisations are sometimes less impartial (such as Konrad Adenauer foundation oriented towards supporting a group of liberal parties)  which impacts on our work and approach</t>
  </si>
  <si>
    <t xml:space="preserve">Liaison and coordination with donors and other democracy support organisations. Build strong relationship with all trend of political parties based on transparency </t>
  </si>
  <si>
    <t>Safety &amp; security of staff, partners and visitors</t>
  </si>
  <si>
    <t>Safety &amp; security of staff in country at base inadequately managed leading too little/too much risk</t>
  </si>
  <si>
    <t>Living security plans in place and assessments made and updated
Promote Team culture of active security management</t>
  </si>
  <si>
    <t>The political context especially related to the 2020-2021 elections in Niger can directly affect our ability to operate and deliver the program as an organization working on political issues with transparency and accountability as expected outcomes and guiding principle</t>
  </si>
  <si>
    <t xml:space="preserve">Adaptive programming covers situation of (temporary) closure of our working space
Teams are prepared to temporarily hibernate, in terms of programming and in terms of operations. Maintain regular contact with strategic actors in the country. Be fair and transparent </t>
  </si>
  <si>
    <t>Lack of knowledge of local law and regulations and their application result in accusations, sanctions to NIMD and/or staff</t>
  </si>
  <si>
    <t>Offices establish contact with trusted lawyer/auditor and budget for adequate advice</t>
  </si>
  <si>
    <t xml:space="preserve">Maintaining good network of relevant political actors, seeking out actors of change, yet remaining unpartisan  </t>
  </si>
  <si>
    <t>Safety &amp; security of participants, partners and staff in activities in adequately managed, resulting in harm</t>
  </si>
  <si>
    <t>Assessments made, approach adapted accordingly, plans made and implemented</t>
  </si>
  <si>
    <t>The cvic space in Niger being very uncertain the partnership with NIMD around issues of democratic governance may expose partner organizations and their facilitators to existential or security risks</t>
  </si>
  <si>
    <t>Necessary risk analysis prior to any partnership. Risk prevention actions to be planned jointly with the partner</t>
  </si>
  <si>
    <t>partner organisation does not have the administrative and organisational capacity to achieve its programmatic objectives</t>
  </si>
  <si>
    <t xml:space="preserve">Thorough capacity analysis at entry, identification of needs, technical support measures as part of the partnership </t>
  </si>
  <si>
    <t xml:space="preserve">Communications guidelines and continous follow up
Clear communication and agreement on common objectives. * Elaboration and popularization of NIMD code of conduct 
</t>
  </si>
  <si>
    <t>Fraud &amp;  corruption come to light and harm fincially, reputationally, partnership relation</t>
  </si>
  <si>
    <t>Clear procedures for identification of partners with capacity and risk analysis. Quality financial &amp; controls manual in placeActive monitoring &amp; controls, ensure trustworthy staff and checking references</t>
  </si>
  <si>
    <t>Theft or loss of laptops</t>
  </si>
  <si>
    <t>loss of institutional memory, but also security risk if the information is politically sensitive</t>
  </si>
  <si>
    <t>Cyber security measures in place; training of staff; shared cloud for archives</t>
  </si>
  <si>
    <t xml:space="preserve">As result of the law on access to personal communication passed by nigerien parliament last august, organizations working in the country are a risk of having their data hacked by the government </t>
  </si>
  <si>
    <t xml:space="preserve">Implementation of effective data protection system. Trust bulding strategy to develop with government </t>
  </si>
  <si>
    <t>loss of internet quality</t>
  </si>
  <si>
    <t xml:space="preserve">the low quality of internet connection in Niger can affect the efficiency of NIMD work, particularly the remote exchanges often necessary for the sharing experiences </t>
  </si>
  <si>
    <t>Investment for a better internet access device</t>
  </si>
  <si>
    <t>Democratic backsliding in target countries negatively affects civic space and a politicisation of the Action alienates essential institutional counterparts</t>
  </si>
  <si>
    <t>Evolution of the increasingly strict regulations for the implementation of our actions</t>
  </si>
  <si>
    <t>Security &amp; Inference of the government</t>
  </si>
  <si>
    <t>Strengthening our existing networks and tapping into other women and youth CSOs. Ensure the relevance of the actions also for CSOs with structures and capacities.</t>
  </si>
  <si>
    <t>Lack of reactivity (timeliness)</t>
  </si>
  <si>
    <t>The lack of reactivity of the  partners can lead to the non-respect of schedules, thus affecting the implementation.</t>
  </si>
  <si>
    <t>The GORIN will monitor the activities from the very beginning in order to detect delays promptly</t>
  </si>
  <si>
    <t>Lack of resources can affect the achievement of objectives, as well as implementation capacity</t>
  </si>
  <si>
    <t>Mobilization of additional resources that can complement the available resources.</t>
  </si>
  <si>
    <t>Lack of transparency, fraud and corruption can damage GORIN's reputation and affect the achievement of its objectives</t>
  </si>
  <si>
    <t>Partners and youth and women's organizations do not have the organizational and administrative capacity to actively participate in the program</t>
  </si>
  <si>
    <t>Prior to the start of the program, a mapping of partners and a needs assessment to provide appropriate capacity building</t>
  </si>
  <si>
    <t>Lack of trust from partners that can affect GORIN's reputation.</t>
  </si>
  <si>
    <t>Donors policies</t>
  </si>
  <si>
    <t>Isolationism policy followed by donors during the following years due to the economic recession</t>
  </si>
  <si>
    <t>Invest in ILA and share our analysis in strategic plan in and outside the region
Invest in donor relations, in a manner that allows us to test/push where the limits are</t>
  </si>
  <si>
    <t>Creation of a training academy within certain political parties and within the parliament, in addition other organizations support programs similar to ours</t>
  </si>
  <si>
    <t>Strenghen the Liaison and coordination with donors and other democracy support organisations</t>
  </si>
  <si>
    <t>Inability to decentralize our activities to other regions of the country experiencing security problems or social protests</t>
  </si>
  <si>
    <t>Setting security plans in place and assessments made and updated
Team culture of active security management</t>
  </si>
  <si>
    <t>Political crisis can affects our ability to carry out programme, The involvement of political parties and the Parliament during the election period affects our activities plan and even their success</t>
  </si>
  <si>
    <t>Adapting our activities' plan to the present situation, political events, parliament and political parties' agenda</t>
  </si>
  <si>
    <t>Risks associated with the regression of democratic and civic space</t>
  </si>
  <si>
    <t>adoption of exceptional measures on July 25, their propagation on August 23 to finally arrive at the promulgation of decree 117 of September 22 suspending the constitution and establishing a provisional organization of public powers. This decree establishes a concentration of all powers by the President of the Republic and the absence of judicial control over these acts</t>
  </si>
  <si>
    <t>CEMI will Make extra efforts to contextualize its  interventions in order consolidate and strenghen the democratic space</t>
  </si>
  <si>
    <t xml:space="preserve">    Insufficient funding</t>
  </si>
  <si>
    <t>Limited budget limit the number of activities,   classes and limit our target groups, this also limits our recruitment capacity to enrich our staff with qualified people,</t>
  </si>
  <si>
    <t>Additional fundraising in order to strengthen impact through conducting complementary activities</t>
  </si>
  <si>
    <t>This Disruption during certain period ( elctoral period/ crisis period) has an impact on our activities: training session, participation of certain MP’s in our activities such as the dialogue platform or other activities</t>
  </si>
  <si>
    <t>Deviation between the objectives / results initially declared and those achieved, The initially chosen assumptions are more suited to a situation of stability rather than crisis situations</t>
  </si>
  <si>
    <t>A constant review of our ToC and programmes in order to be more suitable to the present situation</t>
  </si>
  <si>
    <t>Fraud, corruption and Reputational risk</t>
  </si>
  <si>
    <t xml:space="preserve">The reputation of certain stakeholders (political parties, civil society organizations, deputies, etc.) can harm ours.  </t>
  </si>
  <si>
    <t xml:space="preserve">Clear procedures for identification of partners with capacity and risk analysis
Clear communication and agreement on common objectives
Concerning its internal functionning, CEMI until its creation, established a modern adminestration based on the rule of good gouvernance and transparence </t>
  </si>
  <si>
    <t>Loss of institutional memory and records</t>
  </si>
  <si>
    <t>Cyber security measures in place ; training of staff ; shared cloud for archives, archive best practice</t>
  </si>
  <si>
    <t>Access to Personal DATA</t>
  </si>
  <si>
    <t xml:space="preserve">Risk of confidentiality with the use of certain applications (for example: zoom) </t>
  </si>
  <si>
    <t>Cyber security measures in place ; training of staff ; shared cloud for archives</t>
  </si>
  <si>
    <t>Following the appointment of the Royal Committee, which was tasked with proposing legislation for modernising the political system with emphasis on promoting PP life and youth and women engaement, the government may request from NIMD Jordan to have a program to support PPs. This will be in contrast to the proposed plan for 2022 where NIMD will work with local CSO in four governorates.</t>
  </si>
  <si>
    <t xml:space="preserve">Discuss proactively with Government the possibilities and confirm plans through interactive discussion with them before starting work and then adjusting plan for 2022 if applicable after discussion between Jordan and HO. </t>
  </si>
  <si>
    <t xml:space="preserve">As governments change, different priorities may arise which can impact the programming by NIMD. E.g. drop thematic advocacy and work on municipal elections. This is an always present risk in Jordan </t>
  </si>
  <si>
    <t>We cannot work on Covid itsefl but we can try to develop more engaing means of online or hybrid deliveries that is not based on long sessions in front of screens but shorter and more exercise based. Also, invite high level speakers and role models.</t>
  </si>
  <si>
    <t xml:space="preserve">Governments will always have new needs and priorities and they will look at INGOs as partners in accomodating t heir needs. In this case, they may request new courses content or debates content. This risk is related to possibility of being asked to engage with PPs following the recommendations of the royal committee. </t>
  </si>
  <si>
    <t>Be agile and responsive to governments but establish this early in the year and communicate our plans which will become difficult to change once started.</t>
  </si>
  <si>
    <t>NIMD HO to deliver an online portal for all sites to use</t>
  </si>
  <si>
    <t>Quality of data link for some may jeoperdie quality of online program delivery if online delivery is needed</t>
  </si>
  <si>
    <t>Invest in strong links for students if needed  and avail recorded sessions for student to attend offline.</t>
  </si>
  <si>
    <t>Havining on line programs risking that disadvantage women and men with poor or no access to internet are not able to join our work</t>
  </si>
  <si>
    <t xml:space="preserve">Internet infrastructure are not availble and strong across the country, also , women in particular might not have access to internet </t>
  </si>
  <si>
    <t>Ensure access to internet for those who are selected to take part in the program. Actively target women participants and ensure their access to internet</t>
  </si>
  <si>
    <t>The context analysis has shown the multiple threats that Iraq faces with the increasing tension between regional and global powers inside the country, the unsolved “Kurdistan issue,”  the weak economy, corruption and high employment. In this case saftey of stakeholders in the programme ia at risk  and the program activities cannot continue</t>
  </si>
  <si>
    <t xml:space="preserve">Keeping informed on the potential risks, analyse situation and tension in each area before planning things outside and postpone events if needed. Change events to on-line training or even consider meetings and trainings outside the country (post –COVID- 19)
</t>
  </si>
  <si>
    <t xml:space="preserve">Establish and maintain wide range of networks and good reputation among political actors with different views </t>
  </si>
  <si>
    <t>Various restrictions such as on number of people that can attend an event, travel restrictions</t>
  </si>
  <si>
    <t>Reduce number of participants, rent large halls, keep to COVID measures in-country, wear masks and make sure that sufficient sanitation is provided</t>
  </si>
  <si>
    <t>Risk related to establishing a new programme: the exploratory nature of the process, the trial and error involved, and the mistakes that can be made.</t>
  </si>
  <si>
    <t xml:space="preserve">Starting   a new program in unstable context especially if regular travels and monitoring visits remain difficult, present a risk for the quality and timely implementation. </t>
  </si>
  <si>
    <t>Intensify our contacts with the ground through our local partner/s and having a local NIMD staff coordinator. Also through having a regular consultation meeting with different and key actors. Ensure close and regular cooperation with NL Embassy staff . In depth- reviews of our work to revise and fine-tune our strategies. PEA analysis to inform our interventions</t>
  </si>
  <si>
    <t xml:space="preserve">Crafting dynamic, engaging and impactful programmatic ideas with regular consultations with stakeholders </t>
  </si>
  <si>
    <t xml:space="preserve">Address and try to solve the challenges preventing women from participation (i.e, ensure a secure transportation and accommodation, ensure access to on-line service)
</t>
  </si>
  <si>
    <t>Maintain relations with key persons in each institution or party</t>
  </si>
  <si>
    <t xml:space="preserve">Security risk due to NIMD seen as a foreign entity promoting Western style democracy </t>
  </si>
  <si>
    <t xml:space="preserve">Organizations promotes democracy in unstable security  environment might be a target to terrorists groups and militates </t>
  </si>
  <si>
    <t>Get the support of the government and create political allies . Avoid controversial matters/issues in the design and the implementation of our program such as religion. Maintain high level of impartiality and inclusivity in the selection of the participants, program design and implementation. Ensure that NL embassy is fully informed and updated about our work and the operational environment. Avoid security tension areas and spots.</t>
  </si>
  <si>
    <t xml:space="preserve">Clear description and division of tasks, and line of command between staffs and staffs and advisors </t>
  </si>
  <si>
    <t>Actions from partners might compromise NIMD mandate and mission</t>
  </si>
  <si>
    <t xml:space="preserve">Clear communication and agreement on common objectives
</t>
  </si>
  <si>
    <t>Clear procedures for identification of partners with capacity and risk analysis
quality financial &amp; controls manual in place
Active monitoring &amp; controls, trustworthy staff</t>
  </si>
  <si>
    <t>Lack of access to techology by target groups.</t>
  </si>
  <si>
    <t xml:space="preserve">Too many people can access sensitive information (personal data, politically sensitive information) or sensitive information gets leaked </t>
  </si>
  <si>
    <t>Create a documentation plan with restricted access to sensitive information, use online platforms and digital technologies in the knowledge that this information can be accessed by others</t>
  </si>
  <si>
    <t>The main agents of a shrinking political space are the security agencies notably the Police and the army who continue to play a very partisan and active role in the politics of Uganda to the detriment of opposition political parties. This has been done through such acts as dispersing gatherings of opposition leaders, denying them access to media outlets, arresting them, breaking into their offices and pulling down their campaign posters among others. A number of people continue to be arrested due to their political affiliations and this has an impact on the PoD programme.</t>
  </si>
  <si>
    <t>Cessation of the IPOD dialogue platform.</t>
  </si>
  <si>
    <t>The new Parliamentary Political party and leader of opposition namely the National Unity Platform has publicly declined to join IPOD citing a number of reasons ranging from how the platform seems to serve only the interests of the current regime. Peoples Progressive Party, the other new entrant hasnt formally committed to participating in IPOD. Opposition parties with the exception of DP and UPC who are perceived to be friendly to the ruling NRM have formed another joint bloc the Peoples' Front for Transition which effectively threatens the continuation of IPOD.</t>
  </si>
  <si>
    <t>Ugandan political leadership perceives political bias or favoritism by NIMD and or its partners, thereby reducing the program’s impact.</t>
  </si>
  <si>
    <t>The Government/ruling party seeking to instrumentalise the IPOD dialogue platform for its political interests.</t>
  </si>
  <si>
    <t xml:space="preserve">Increasingly, NIMD Uganda  and AMwA note that the ruling party is gaining appetite towards using the IPOD platform to gain political mileage without making solid concessions to the other members. A number of IPOD summit resolutions remain unfulfilled todate and even those that are realised, are in a manner that favours the ruling party such as increased public funding to political parties being allocated in accordance with numerical strength in Parliament, contrary to what had been agreed upon in the summit. The ruling party seems bent on using IPOD as and when its convenient to its interests.  </t>
  </si>
  <si>
    <t xml:space="preserve">In order to counter the potentiality of Government seeking to instrumentalise the IPOD platform, NIMD Uganda will continue engaging with the ruling party on the importance of a neutrality and the perception of independence if the dialogue platform is to contribute to peaceful co-existence. NIMD will also engage with other political parties in the IPOD platform to support the idea of maintaining independence of the facilitator and the process.  NIMD will also explore possibilities of engaging stakeholders through a parallel dialogue platform through which the actions of NRM will be countered in case they seek to instrumentalise the current IPOD arrangement. </t>
  </si>
  <si>
    <t>The suspension of DGF continuing beyond 2021</t>
  </si>
  <si>
    <t xml:space="preserve">NIMD Uganda is putting together a Country office staff structure that will seek to re-organise the office by merging roles within the available staff.  </t>
  </si>
  <si>
    <t xml:space="preserve">COVID-19 pandemic </t>
  </si>
  <si>
    <t xml:space="preserve">The COVID-19 cases have gone down in the Country and a numbr of lockdown restrictions have been eased by the government. However, there are still numerous warnings over a pending third wave that may affect activity implementation since the target actors will not be available leading to delays in the implementation of activities requiring travel and physical meetings.  </t>
  </si>
  <si>
    <t>Adaptive activity implementation will be employed with some activities being carried out virtuallly up until the situation becomes better and safer for physical meetings</t>
  </si>
  <si>
    <t xml:space="preserve">Information security and infringement on privacy of NGOs </t>
  </si>
  <si>
    <t>There is a general belief that the Country's security apparatus has put in place a robust spy network that deploys intrusive technology to monitor and extract information from any suspicious entities especially International organisation involved in human rights and governance work.</t>
  </si>
  <si>
    <t xml:space="preserve">Poor internet connectivity and digital gender gap </t>
  </si>
  <si>
    <t xml:space="preserve">Uganda has a very low interent coverage therefore causing a challenge to the technological and geographical barries for marginalised stakeholders such as women and young people. Even areas that are covered, have a low bandwidth which continues to affect our work especially when it is conducted online. The cost of data widens the digital gender gap and this is a structural barrier to women's participation in democratic processes </t>
  </si>
  <si>
    <t xml:space="preserve">NIMD Uganda and AMwA has in the interim facilitated staff and stakeholders with more data bundles to be able to access internet through mobile service providers as these are a better option for internet access. </t>
  </si>
  <si>
    <t xml:space="preserve">The uncertainty occassioned by the COVID-19 still remains. Although the government has rolled out a vaccination campaign, the uptake has been slow.  Mistrust ocassioned by perceived misuse of the pandemic for political gains has also contributed to low uptake as well as non-compliance with guidelines. </t>
  </si>
  <si>
    <t xml:space="preserve">With the 2022 electoral cycle fast taking shape, the risk of a civic space - CSOS, Media etc under threat from the political class </t>
  </si>
  <si>
    <t>The country is increasingly becoming charged with and divided by the 2022 succession politics. It is creating a highly partisan environment, weakening the possibility of constructive consensus and enhancing possibilities of conflict.</t>
  </si>
  <si>
    <t>Partisan political ecosystem</t>
  </si>
  <si>
    <t>Polarised parliament due to political realignments and exit of key contacts from office to run for office as well as and succession politics makes it difficult to engagement members.</t>
  </si>
  <si>
    <t>Candidates do not meeting quality standards (integrity, ethics etc.)</t>
  </si>
  <si>
    <t xml:space="preserve">Demands for accountability and transparency in the vetting process of candidates will likely to be met with hostility (or politicised) during election year. </t>
  </si>
  <si>
    <t>The pandemic has constrained the effectiveness that comes with physical interactions. Poses direct threat to staff safety and prevents programme partners from travelling for coordination and planning purposes.</t>
  </si>
  <si>
    <t>There is the risk of increased government surveillance, as 2022 electoral cycle approaches given the interest that the CSO space usually attracts from the government during elections.</t>
  </si>
  <si>
    <t>Increasing reliance of technology-anchored alternatives by political actors (parliament e.g.), due to the implications of the pandemic risks engendering exclusion of key target groups, due to cost limitations and constrained utilization capacity.</t>
  </si>
  <si>
    <t>With the conflict continue unabated in Ethiopia the degree of risk for the political parties related work considerably increasing. Both the government and oppositions have continued to be intollerant</t>
  </si>
  <si>
    <t xml:space="preserve">Have security plan ready to ensure everyone is safe and for any eventuality of a staff or institution being implicated it will be good to engage the appropriate government institutions to explain </t>
  </si>
  <si>
    <t xml:space="preserve">COVID restrictions </t>
  </si>
  <si>
    <t>A sudden change of leadership or political governance</t>
  </si>
  <si>
    <t>Recommendations in research, training and support provided is not used by stakeholders</t>
  </si>
  <si>
    <t>PEA and analysis of each activity to design best possible impact</t>
  </si>
  <si>
    <t>Democratic institutions or women and youth leaders do not participate in activities or do not follow up on support provided</t>
  </si>
  <si>
    <t xml:space="preserve">crafting dynamic, engaging and impactful programmatic ideas with regular consultations with stakeholders </t>
  </si>
  <si>
    <t>Political parties may consider NIMD partisan if the programme supports one group too much according to other stakeholders</t>
  </si>
  <si>
    <t>With every contact and in every event the team analyses the role of NIMD and its perception towards the stakeholders, strong connections built with important stakeholders, HR policy that support diversity of staff</t>
  </si>
  <si>
    <t>lack of clarity on who is responsible for what</t>
  </si>
  <si>
    <t xml:space="preserve">Clear job descriptions and line of command between staffs and staffs and advisors </t>
  </si>
  <si>
    <t>lack of access to technology by target groups</t>
  </si>
  <si>
    <t>Target groups such as young political leaders have a lack of access to quality internet to be in touch with their peers</t>
  </si>
  <si>
    <t>as much as possible organise offline events for important capacity building, networking and trust building</t>
  </si>
  <si>
    <t>The Political instability in the center (junta militar ) and north of the country (terrorists) may jeopardize the performance of some local interventions.</t>
  </si>
  <si>
    <t>Covid - 19 in Mozambique</t>
  </si>
  <si>
    <t>For the activities that are possible, these will be carried out based on hybrid methods: Virtually and in person</t>
  </si>
  <si>
    <t>Restructuring the leadership of political parties</t>
  </si>
  <si>
    <t>Political parties, more interested in their internal restructuring, in particular the opposition due to the death of their leaders and less available to discuss political matters in terms of women's inclusion and participation.
  of gender in the processes</t>
  </si>
  <si>
    <t>Continuing to privilege informal spaces that have the potential to advocate, raise awareness and influence actors' practices, behaviors and attitudes.</t>
  </si>
  <si>
    <t>The diplomatic community does not prioritize inclusive politics in its political agenda with mozambique</t>
  </si>
  <si>
    <t>Staff members may be susceptible to corrupt behaviors, putting the organization's work and image at national and international level on risk.</t>
  </si>
  <si>
    <t>1. Ensure that all staff members have and know the procedures manual and practice.
2. Hold internal meetings to raise awareness of good programmatic and financial management practices.
3. Sanction those who have corrupt behaviors, as a way to prevent other staff members from also misbehaving in the management process.</t>
  </si>
  <si>
    <t>Repeatedly instill in staff the need to comply with internal financial and programmatic management standards</t>
  </si>
  <si>
    <t>Create and share with staff, internal information management policies and institutional documents archive</t>
  </si>
  <si>
    <t>Local partners left the  violence agains women in politics observatory or decide not to join because there are no enough incentives to be part of it</t>
  </si>
  <si>
    <t>NIMD created a stakeholder alliance in 2020 with state agencies and international cooperation. In the last year, it has maintained the technical tasks force to coordinate the actions of the observatory and give it sustainability. Finally, NIMD will direct funding for the creation of the observatory's indicators.</t>
  </si>
  <si>
    <t>Local partners affects NIMD Colombia organisational reputatation</t>
  </si>
  <si>
    <t>Decision and actions of local par,tners on joint initiatives are developed without reaching an agreement with NIMD and are perjudicial to our beneficiaries and prioritzed actors, tainting NIMD organisational reputation</t>
  </si>
  <si>
    <t>NIMD works through Memorandums of Understanding and/or contracts with local partners. Those documents states how decision are made in a join venture and the legal tools to solve problems</t>
  </si>
  <si>
    <t>COVID-19 consequences spands over time and affect the NIMD team and the development of activities</t>
  </si>
  <si>
    <t>COVID19 infects NIMD staff and/or beneficiaries, requiring the suspension of activities</t>
  </si>
  <si>
    <t>Replace sick staff members with un-inffected members on activities, re-schedule if is necessary, guarantee biosecurity measures susch as vaccines for staff members and beneficiaries, mask mandate on activities, suitable venues (wide and ventilated)</t>
  </si>
  <si>
    <t xml:space="preserve">Beneficiaries and team are threathened by illegal groups </t>
  </si>
  <si>
    <t xml:space="preserve">Illegal groups threathen NIMD team and beneficiaries preventing the development of interventions </t>
  </si>
  <si>
    <t>Held activities until threats are discarded and promote a safe space for all the actors. Implement NIMD's security plan. Advance in a current consultancy with Protection Intenational for staff and beneficiaries</t>
  </si>
  <si>
    <t xml:space="preserve">Riots and instability affect the development of activities </t>
  </si>
  <si>
    <t xml:space="preserve">Due to riots and instability NIMD can't reach territories neither can guarantee participation of civil society </t>
  </si>
  <si>
    <t>NIMD will prioritize actions and resources that can be held and will reschedule actions that are dependant of public stability</t>
  </si>
  <si>
    <t xml:space="preserve">NIMD loses team and has to spend time looking for and preparing other members </t>
  </si>
  <si>
    <t>NIMD have drafted ToR to quicly launch new recruitment processes and have enough staff to support activities while vacancies are filled</t>
  </si>
  <si>
    <t>NIMD promotes very strict criteria for team selection and with rigorous financial and administrative processes and adequate chain of supervision for every process. An now is implementing a consultancy with Transparency International to increase integrity standars</t>
  </si>
  <si>
    <t xml:space="preserve">Since the military coup on February 1st 2021, the future and prospects of the political context of Myanmar compelety turned. It is still unclear how the situation will develop. So far the military failed to establish meaningul control over the state but violence and supression by the military is increasing, the pro-democracy movement persist, and the National Unity Goverment (NUG) is gaining power and legitimacy. </t>
  </si>
  <si>
    <t>Risk associated with political stability, peace and security.  Conflict is likely to increase depending on the course the military will take and the reaction of the Ethnic Armed Organizations (EAOs)</t>
  </si>
  <si>
    <t>MySoP has always worked in conflict affected areas at continue to work on the basis of careful and frequent political and security analysis. These will be undertaken in advance of all program deployments with an emphasis on obtaining useful information from relevant national and local media and key political party contacts in states and regions where we work.  If necessary, planned activities will be postponed or reprogrammed.</t>
  </si>
  <si>
    <t xml:space="preserve">The operating space for civil society and political parties continues to shrink throughout South-East Asia due to, among others, restrictive laws that inhibit the operational space for CSOs and the freedom of expression. </t>
  </si>
  <si>
    <t xml:space="preserve">Conduct thorough research on NGO/CSO regulations in relevant locations on a regular basis to ensure MySoP is updated and in compliance as necessary. Adopt a flexible approach to exploring options for relocation in neighboring countries, while remaining unwavering on core values of democratic culture and impartiality. </t>
  </si>
  <si>
    <t xml:space="preserve">COVID-19 restrictions tightened in Myanmar and neighboring countries </t>
  </si>
  <si>
    <t xml:space="preserve">A third wave of the coronavirus is making its way through southeast asia. In Myanmar, the deadliness of the virus seems to be of least concern to protestors who are willing to put themselves and loved ones at risk of contracting COVID in order to continue their fight against the military.  However, COVID is very much still a pressing reality-- vaccine hesitancy is widespread under a militarized healthcare system that is barely functioning as a result of most doctors participating in CDM. Across the border in Thailand, hundreds of myanamar factory workers have been put under lockdown due to outbreaks in worker camps.  </t>
  </si>
  <si>
    <t xml:space="preserve">Undertake necessary precautions to prevent the contraction and spread of COVID-19 as advised by the WHO.  Conduct research and remain updated on regional COVID-19 restrictions via trusted news sources and international health organizations. Plan to hold online sessions/meetings, in addition to planning meetings/activities that are in-line with COVID-19 safety regulations. </t>
  </si>
  <si>
    <t>Lack of 'safe space'</t>
  </si>
  <si>
    <t xml:space="preserve">There is minimal space between recognizing and legitimizing the new authorities and the pseudo-democratic process they have announced to launch, and endangering the political parties, cooperation partners and civil society, that we may be able to reach directly without any involvement of the governing authorities. Any support to the Civil Disobedience Movement, which has society-wide backing and essentially comprises anyone we would want to work with, is considered a serious crime, and if provided internationally, as criminal interference from a foreign agent. </t>
  </si>
  <si>
    <t xml:space="preserve">Reasses target audiences for any future program initiatives, prioritizing safety and security of participants. Direct physical outreach and congregation will be subject to harsher scrutiny-- therefore, it is imperative that we explore alternative channels for fostering communities that harbor democratic culture, especially digital/virtual safe spaces and learning hubs which can be accessed both online and offline. </t>
  </si>
  <si>
    <t xml:space="preserve">Low levels of willingness to participate in activities </t>
  </si>
  <si>
    <t>During a crisis situation where individuals are struggling to manage their mental and phsyical wellbeing, the relevancy of democracy education programs may be diminished. To those who do have the capacity and motivation to participate, the adequet resources (stable internet, privacy, etc.) might not be available to them to take part in planned activities.</t>
  </si>
  <si>
    <t xml:space="preserve">Awareness raising &amp; ownership creation with programme beneficiaries on our programme and objectives. Continued and ongoing needs assessmnet with relevant stakeholders to ensure relevance and effectiveness  of programming.  Communication strategies in place to effectively disseminate our messages and programme. Long-lasting relationship and reputation of MySoP  and continue to engage, when possible given security situation, with alumni network to become ambassadors of the programme. Conduct internal analysis of power dynamics between stakeholders. </t>
  </si>
  <si>
    <t>Safety and security concerns compound lack of trust and tolerance</t>
  </si>
  <si>
    <t xml:space="preserve">Politicians and political parties from every side of the conflict are faced with numurous discouraging safety and security risks. These may be compounded in the current political climate if participants choose to take part in certain in-person or online activities that require disclosing personal information to build trust.  In addition to this, the level of trust between our key stakeholders may be different than times prior to the coup, which would create a volatile environment for cooperation and dialogue between them. Considering the widespreadness of social media campaigns like "Social punishment" of people who show any connection to or support for the military, it can be assumed that is no middle ground and very little trust in political and social spheres of Myanmar society, which in turn could make efforts for dialogue and cooperation on other issues more difficult. </t>
  </si>
  <si>
    <t xml:space="preserve">Trust-building exercises will be facilitated with sensitivity of the political situation in mind. Great emphasis will be placed on getting feedback from participants about their comfort and safety while participanting in activities. MySoP will take care to carry out a thorough vetting process prior to holding any sort of interactive session to ensure that participants will be able to engage in dialogue with others in a safe and peacful setting. </t>
  </si>
  <si>
    <t>Staff and stakeholders may be exposed to fraudulent and corruption practices</t>
  </si>
  <si>
    <t>Certificates of employment issued to staff members before termination. New contracts arranged in a timely manner for those that are invited to continue with MySoP prior to temporary relocation activities. Clear handover and 'on boarding' notes to be developed to ensure a full understanding of systems and the rationale behind them for any new staff members that may join or staff members that have to adapt to new roles. Furthermore, particular attention is paid to teambuilding, team relationships to ensure a positive learning, development and working atmosphere where people want to (remain in) work.</t>
  </si>
  <si>
    <t xml:space="preserve">Due to MySoP having to close down the Myanmar office as of July 31, MySoP will be operating without a physical office space until a new temporary one can be secured. This may make it difficult to efficiently coordinate with team members at times and may impact the culture of MySoP's working environment </t>
  </si>
  <si>
    <t xml:space="preserve">Remain in constant contact and continue to collaborate with team through online communication channels such as Zoom and Google applications. Begin to search for possible temporary relocation sites outside of Myanmar. </t>
  </si>
  <si>
    <t xml:space="preserve">MySoP prioritizes staff safety-- staff have not required to come into the office since the coup, all work-related devices and documents have been either uploaded to the server and deleted or shredded, and daily check-ins through messaging apps are routine. Constant monitoring of situation and continuous communication mandatory when travelling to conflict affected areas (for example WhatsApp groups are made for each activity to report on location and activities). </t>
  </si>
  <si>
    <t>Sexual Explotation Abuse and Harrasement (SEAH)</t>
  </si>
  <si>
    <t>Staff and stakeholders may be exposed to harmful SEAH practices</t>
  </si>
  <si>
    <t>Rigorous safeguarding policies and practices. Safeguarding measures are monitered and senior management held accountable. Clear expectations on staff and stakeholders on professional and personal conduct. Effective awareness on SEAH is conducted. Programmes are designed, implemented and monitored with a gender perspectives, including taking SEAH policies and practices into consideration. Allegations and concerns are responded to effectively using a survivor-centered approach</t>
  </si>
  <si>
    <t xml:space="preserve">Cuts in internet accesibility widespread since the coup. Less than optimal ICT structure may impede smooth functionality of the programme. </t>
  </si>
  <si>
    <t xml:space="preserve">Provide participants with simcards and offline materials in case internet is cut off. </t>
  </si>
  <si>
    <t xml:space="preserve">Participants and political parties risk to have lower digital literacy, regardless of which online platform is used. If online platforms are utilized more in the future, this will be increasigly imminent </t>
  </si>
  <si>
    <t xml:space="preserve">Printed “how to” digital information manuals will be included in the training materials delivering package. Pre-recorded “how to use the training platform” video will  be shared to individual participants, as well as in the Facebook group in case of online-training settings. Additionally, staff will undergo a virtual facilitation course to support staff in online dialogue process. </t>
  </si>
  <si>
    <t>Digital security</t>
  </si>
  <si>
    <t>Risk computer systems, social media accounts of MySoP gets breached, exposing alumni and employee data and work documents</t>
  </si>
  <si>
    <t xml:space="preserve">MySoP public facebook page deactivited after Feb 1. Social media and news monitoring occurs regularly by all staff members. Crisis communication policy to be developed. Any online platforms used for training or dialogue to be assessed for privacy of staff and participants, and speech that occurs on these platforms will adhere to strict codes of conduct in line with MySoP's guiding principles. </t>
  </si>
  <si>
    <t xml:space="preserve">The Non Government Organisations Bureau continues to enforce the NGO Act(2015) in a manner that constrains the free operations of NGOs. On 8th June 2021, they issued a statement on closure of NGOs in Uganda. There is suspicion that the actions of the NGO bureau are aligned to the interests of the ruling party.  This has caused fear that the bureau may increasingly target both local and International organisations working on democracy and governance. Indeed, in August 2021, over 54 NGOs, both local and International were slapped with charges and action from the bureau ranging from suspensions and revocation of operation licenses among others. </t>
  </si>
  <si>
    <t>NIMD Uganda and AMwA shall in a transparent manner continue engaging with the NGO bureau, Government and other state and non state actors to highlight its work and the impartial manner in which it is done.                                                                                                            NIMD Uganda and AMwA will ensure that they adhere to the Governance and statutory requirements of the NGO bureau such as periodic filing of returns.</t>
  </si>
  <si>
    <t>NIMD Uganda and AMwA will continue intensifying efforts to have a multistakeholder dialogue to discuss the role of security agencies in post electoral processeses with a view to building much needed consensus among key stakeholders. Both partners commit to non-partisanship while implemeting the project .The effect of shrinking space is more feld with opposition parties and actors, and therefore indirectly affects the programme, but thus can still evolve to be more severe.</t>
  </si>
  <si>
    <t xml:space="preserve">NIMD is engaging the different actors through shadow diplomacy to commit to the aspirations of IPOD. These engagements will be aimed to  ensure that all Parliamentary political parties commit to the cause of IPOD. If this is not feasible, the programme will continue but addressing other actors and processes, this will require significant adaptions though.  </t>
  </si>
  <si>
    <t xml:space="preserve">NIMD’s commitment to objectivity and avoiding any conflict of interest as stated in its policy documents continues to be the guiding principle in its work.                                                                                                                                     NIMD Staff will continue to engage in confidence building initiatives with the Government, the ruling and opposition political parties as well as other stakeholders in civil society to clarify on the NIMD mission and program objectives.  </t>
  </si>
  <si>
    <t xml:space="preserve">The Government has already raised a red flag against other International organisations working in the democracy and governance field. The Country Representative of International Foundation for Electoral Sytems(IFES) was recently arrested and deported in unclear circumstances. The Democratic Governance Facility (DGF) was suspended on allegations that the facility was funding NGOs to undermine the government. Government is increasingly presenting a narrative that INGOs are supporting the opposition agenda. Another organisation, the International Republican Institute(IRI) has also come under threat and a watchful eye of the security agencies over suspicions of promoting a specific opposition candidate. They have since halted implementation for fear of being arrested. </t>
  </si>
  <si>
    <t>The current POD program funding provides for less funding. The supplementary funding given by DGF has greatly suffered from the suspension by Government. Since January 2021, DGF suspended activities being implemented across all its partners except in a few permissible circumstances. NIMD cannot thus continue with its programming of political party capacity strengthening support, which also acts as an incentive for the participating parties in the dialogue process.</t>
  </si>
  <si>
    <t>NIMD Uganda is putting together a local fundraising strategy to ensure that the gaps in funding are ably covered, but a continued halting of DGF also signals a more assertive ruling party that downgrades support to democracy work</t>
  </si>
  <si>
    <t>Finding quality staff with limited funds</t>
  </si>
  <si>
    <t>Reputational damage</t>
  </si>
  <si>
    <t>Actions from implementing partners might compromise NIMD mandate and mission, or allegations of partisanship by any side of the poltiical spectrum will hamper operations</t>
  </si>
  <si>
    <t xml:space="preserve">Communications guidance. Clear communication and agreement on common objectives, procedures and approach, respecting organsiatonal values
</t>
  </si>
  <si>
    <t>Organisational fraud and/or corruption come to light and harm, financially or reputationally, inclduing with subcontracted partners</t>
  </si>
  <si>
    <t xml:space="preserve">The reduction in the available funds for the Country office by the freezing of the DGF programme  has already  led to staff reductions. Having quality personnel is more a challenge when funds are limitied to make a competitive job offer to candidates. </t>
  </si>
  <si>
    <t xml:space="preserve">NIMD Uganda and AMwA plan to continue its transparent engagements with Government agencies to increase trust and confidence in its work. One works under the assumption of being closely monitored. </t>
  </si>
  <si>
    <t>Royal Committee sets out new priorities</t>
  </si>
  <si>
    <t>Change in political development priorities</t>
  </si>
  <si>
    <t xml:space="preserve">Government rolls out new more restrivctive  procedures for CSOs and INGOs </t>
  </si>
  <si>
    <t xml:space="preserve">Jordan most likely be directely affected by any security and political tention in the MENA region which lead to political unrest in the country resulting in extra measures by the government against  activisits and instituations supporting HR and democracy . This restrictions could forece NIMD to change its program, and in a worse case scenario we have a period in which we will not able to implement the program till we solve the issues </t>
  </si>
  <si>
    <t>NIMD to understand possible restrictions and work around the new procedures, building relations to avoid being confronted with a fact on the ground. Also be agile in designing ongoing interventions so as to be able to adapt when needed.</t>
  </si>
  <si>
    <t xml:space="preserve">If Covide 19 returns with a vengeange,this will result in disruption to NIMD programming affecting method of delivery and number of interested paticiapants. </t>
  </si>
  <si>
    <t>Resurgence of COVID-19</t>
  </si>
  <si>
    <t xml:space="preserve">Government priorities around political development change (e.g. include PPs) </t>
  </si>
  <si>
    <t xml:space="preserve">Fraud, corruption </t>
  </si>
  <si>
    <t xml:space="preserve">Financial mismanagement and fraud can take place in interations with local partners, affecting credibility </t>
  </si>
  <si>
    <t>Compliance with the administrative and financial pre-procedure manuaIncreased internal control and independent audit</t>
  </si>
  <si>
    <t xml:space="preserve">Active communication
Independant financial control &amp; audit </t>
  </si>
  <si>
    <t>Investing in the purchase of suitable new materials. Train the necessary personnel to use the applications</t>
  </si>
  <si>
    <t>Access to the data will be restricted to authorized personnel only.
A role management system and permission levels will be built in.</t>
  </si>
  <si>
    <t>Non functioning  digital solutions</t>
  </si>
  <si>
    <t>Lack of other programme partners</t>
  </si>
  <si>
    <t xml:space="preserve">Lack of clarity on who is responsible for what, miscommunicaitons, disengagements. </t>
  </si>
  <si>
    <t>Continued use of hybrid meetings switching use in accordance with government measures: Compliance with Government rapid mass vaccination programme.</t>
  </si>
  <si>
    <t>Sustained engagement with main actors in the political class to secure critical wins in relevant areas; inclusive politics, openness and transparency in governance; enhance civic awareness campaigns.</t>
  </si>
  <si>
    <t>Continued use of hybrid meetings to the best extent possible.</t>
  </si>
  <si>
    <t>Sustained engagement and coalition building with like-minded actors to focus spotlight on cases of misuse of public resources.</t>
  </si>
  <si>
    <t>Use of technology tailored alternatives (Working from home);  Enforcement of Covid-19 protocols: Enhanced staff complement. Staff encouraged to get vaccinated</t>
  </si>
  <si>
    <t>Strong focus on making resources available for fundraising to attract and retain staff. Enhanced institutional memory and documentation. Proper transition planning and investment in onbaording process for new staff.</t>
  </si>
  <si>
    <t xml:space="preserve">Where possible use multi-ways of engaging target groups to ensure diversity in public participation. </t>
  </si>
  <si>
    <t>Take precautionary measures in sharing data/*Engage collaboratively with the new office of Data Commissioner. Long-term social media monitoring combined with advocacy goals.</t>
  </si>
  <si>
    <t>Ongoing COVID-19 Pandemic</t>
  </si>
  <si>
    <t>Commitment to non-partisanship while advocating to secure civic space, keeping relations with all key stakeholders and government entities</t>
  </si>
  <si>
    <t xml:space="preserve">Maintain issue-based, non-partisan engagement and focus. This risk is part and parcel of the overall approach in working on democratization and with poltiical actors. Flexibility is key. </t>
  </si>
  <si>
    <t>COVID-19 Pandemic Effects</t>
  </si>
  <si>
    <t>COVID-19 Pandemic in-house</t>
  </si>
  <si>
    <t>Digital exclusion</t>
  </si>
  <si>
    <t xml:space="preserve">Increased political violence </t>
  </si>
  <si>
    <t xml:space="preserve">The security situation in the country is still very fragile. The ongoing tensions in the different parts of the country have an effect on programming and the position of the office. </t>
  </si>
  <si>
    <t xml:space="preserve">Keeping relations and non-partisan values high, explain approach and promote peaceful cooperation. </t>
  </si>
  <si>
    <t xml:space="preserve">Negative enviroment </t>
  </si>
  <si>
    <t>Change of key interlocutors</t>
  </si>
  <si>
    <t xml:space="preserve">People from key positions leave positions and we need to rebuild relations </t>
  </si>
  <si>
    <t>maintain relations with key persons in each institution or party and continous relations ans trustbuilding</t>
  </si>
  <si>
    <t>No direct update of interventions</t>
  </si>
  <si>
    <t xml:space="preserve">Lack of interest of target groups in the programme objectives </t>
  </si>
  <si>
    <t>Loss of other partners financing the organisation</t>
  </si>
  <si>
    <t xml:space="preserve">Financing partners may discontinue their support to IMD thereby affefcting the functioning of the organisation and other programming </t>
  </si>
  <si>
    <t>Non-partisanship questioned</t>
  </si>
  <si>
    <t xml:space="preserve">The non-partia=san approach of the organisatin could be jeopardized under poltiical pressure </t>
  </si>
  <si>
    <t xml:space="preserve">Continue investing in relations with all key stakeholders, build trust with all sides and government and opposition related bodies. </t>
  </si>
  <si>
    <t>Intelligence gathering and surveillance</t>
  </si>
  <si>
    <t xml:space="preserve">There is the risk of increased  surveillance of actors working on democarcy and with sensitive organisations </t>
  </si>
  <si>
    <t>Manipulation and fake news</t>
  </si>
  <si>
    <t>Increasingly digital means are used to mislead populations and spread rumours that might harm programming or the organisation. This is especially the ase around elections</t>
  </si>
  <si>
    <t>Protect data and use strong passwords and common safety measures. At the same time it is almost impossible to fully deter, so accept this risk and continously be aware of this and take it into account</t>
  </si>
  <si>
    <t xml:space="preserve">Be transparent and build trust via communication means, so key audiences trust you. Engage with digiital partners to keep an eye on this. </t>
  </si>
  <si>
    <t>Take precautionary measures in sharing data. Long-term social media monitoring combined with advocacy goals.</t>
  </si>
  <si>
    <t xml:space="preserve">Risk of unauthorized data harvesting particularly for electoral manipulation purposes </t>
  </si>
  <si>
    <t>Increase in corruption cases</t>
  </si>
  <si>
    <t xml:space="preserve">Reforms to laws that set back democracy in the country (NGO's Law in force in Guatemala, also if a regressive reform of the Electoral and Political Parties Law is approved)._x000D_
Law initiatives that close democratic spaces._x000D_
Reelection of Board of Directors 2022 composed of corrupt deputies. _x000D_
</t>
  </si>
  <si>
    <t xml:space="preserve"> Threats to press freedom</t>
  </si>
  <si>
    <t xml:space="preserve">Physical aggression, intimidation and threats against human rights defenders </t>
  </si>
  <si>
    <t xml:space="preserve">From 2021-2025, general elections will be held in Guatemala, El Salvador and Honduras, and with this, there will be an increase in cases of violence and possible influence peddling between authorities and candidates. </t>
  </si>
  <si>
    <t>Lack of commitment from political and civic actors</t>
  </si>
  <si>
    <t xml:space="preserve">Political and civic actors do not show interest and/or commitment in the training and dialogue processes promoted by the Program. </t>
  </si>
  <si>
    <t xml:space="preserve">Design interventions that respond to the interests of the participants, as well as taking into account the PEA._x000D_
- Periodic monitoring and accompaniment of the participants. _x000D_
-Support to participants by providing Internet for connection to virtual activities. </t>
  </si>
  <si>
    <t>Lack of commitment from implementing partners</t>
  </si>
  <si>
    <t>- Accommodations and non-compliance with deadlines, reports and interventions by implementing partners.                             _x000D_
-Lack of capacity and competencies of partners.</t>
  </si>
  <si>
    <t>-Stimulate and promote co-responsibility and commitment to the design, execution, monitoring and evaluation of the execution and results obtained with the implementing partners.  _x000D_
-To make timely adjustments that guide the fulfillment of outcomes outline</t>
  </si>
  <si>
    <t>Political actors participating in dialogue spaces do not achieve reforms and/or relevant proposals to strengthen democratic spaces.</t>
  </si>
  <si>
    <t>Inability of political actors (deputies, public officials, mayors, municipal councils, among others) to influence and lobby for the establishment/strengthening of democratic spaces.</t>
  </si>
  <si>
    <t xml:space="preserve">Accompaniment, training, follow-up and technical advice to political actors related to political advocacy. </t>
  </si>
  <si>
    <t>Civic actors do not influence policy decisions relevant to establishing/strengthening democratic spaces</t>
  </si>
  <si>
    <t xml:space="preserve">It is not possible to formulate public policies, initiatives, reforms, agendas or plans with the participation and support of civic actors. </t>
  </si>
  <si>
    <t xml:space="preserve">Support, facilitate and strengthen alliances between political and civic actors. _x000D_
- Provide technical assistance in tools and strategies for advocacy, lobbying and dialogue. </t>
  </si>
  <si>
    <t>A case of harassment, abuse, sexual exploitation in the intervention of the Program is presented.</t>
  </si>
  <si>
    <t xml:space="preserve">In face-to-face meetings implement the measures of social distancing, teleworking, developing interventions virtually and all the biosecurity measures granted by the World Health Organization (WHO)._x000D_
- Promote voluntary vaccination of NIMD Staff and project/program participants._x000D_
</t>
  </si>
  <si>
    <t xml:space="preserve">Fraud in the implementation of the Program </t>
  </si>
  <si>
    <t xml:space="preserve">NIMD Guatemala complies with the regulations of the Intendencia de Verificación Especial (IVE). NIMD Guatemala complies with the regulations of the Intendencia de Verificación Especial (IVE). _x000D_
-Internal fraud prevention and control regulations, manuals and policies that promote transparency in the use of funds. _x000D_
- NIMD does not grant funds at the request of the State or political parties. _x000D_
</t>
  </si>
  <si>
    <t>COVID pandemic continued in 2021 and will continue in 2022 this forces to maintain physical distance and virtual activities, which implies higher costs within the budget to support internet connection for students and participants, especially for people who live in rural areas and participate in activities</t>
  </si>
  <si>
    <t>Attacks or accusations due to approaches or topics in training activities and dialogues.</t>
  </si>
  <si>
    <t>Conservative and/or regressive actors and sectors criticize our interventions and the approaches used with respect to the fight against corruption and impunity, social auditing, the defense of women's rights, feminist positions and advocacy with respect to the LGBT+ population.</t>
  </si>
  <si>
    <t>Work in strategic alliance with other stakeholders, as well as maintain an even-handed communication in the face of signals and messages, avoiding provocations.</t>
  </si>
  <si>
    <t>Conservative and/or regressive actors and sectors criticize our interventions and the actors we strengthen, trying to show that this support is not allowed.</t>
  </si>
  <si>
    <t xml:space="preserve">Maintain updated records of technical and financial support provided to ABPC's prioritized actors: civil society organizations, political parties, the Congress of the Republic and the Supreme Electoral Tribunal. With the latter, NIMD Guatemala records and documents the support provided to political parties and has sent reports on this issue to the TSE. </t>
  </si>
  <si>
    <t xml:space="preserve">Political and civic actors do not participate and/or engage in virtual interventions organized/promoted by the Program. </t>
  </si>
  <si>
    <t>Due to the digital divide, participants are unaware of platforms, applications and have limited access to the internet. _x000D_
Risks are increased in departmental areas and reduced in cities. _x000D_
They do not own computers and through mobile devices they participate in training processes.</t>
  </si>
  <si>
    <t>-Technical sessions on the use of Zoom, Google Classroom and more._x000D_
-Provide participants with support (scholarship type) on the internet and facilitate their connection. _x000D_
- Elaborate political and economic analysis (PEA) at departmental level to know th</t>
  </si>
  <si>
    <t xml:space="preserve">Loss of information relevant to the Program </t>
  </si>
  <si>
    <t xml:space="preserve">NIMD projects and programs lose information on their computers about the implementation of activities. </t>
  </si>
  <si>
    <t>Request NIMD staff to save documents in One Drive._x000D_
-Periodically update the NIMDSYS Information System. _x000D_
-Back ups of NIMD Staff computers.</t>
  </si>
  <si>
    <t>Presence of hackers in the digital information system of NIMD Guatemala</t>
  </si>
  <si>
    <t>NIMD Staff uses computer backups</t>
  </si>
  <si>
    <t>Continuation of Congress' regressive agenda</t>
  </si>
  <si>
    <t xml:space="preserve">Mayors, deputies (as) and/or political actors with whom NIMD works are involved in corruption cases. _x000D_
</t>
  </si>
  <si>
    <t xml:space="preserve">When initiating coordination and interventions with public officials, summon more than one person , train on integrity and ensure compliance to code of conduct </t>
  </si>
  <si>
    <t>Empowerment and strengthening of civil society (through technical assistance, training, politicization and dialogue)._x000D_
Strengthening of minority parliamentary groups in Congress._x000D_
Establish alliances between deputies that promote democratic agendas with civil society. _x000D_
Continue to promote/establish spaces for dialogue and trust with deputies_x000D_ Support containment initiatives  _x000D_
Communication strategy for contention.</t>
  </si>
  <si>
    <t xml:space="preserve">Visibility of cases of violence against journalists. _x000D_Public pronouncement in favor of freedom of the press._x000D_
</t>
  </si>
  <si>
    <t xml:space="preserve">Censorship of public opinion, independent media and journalists._x000D_
Criminalization of journalists _x000D_
Assault, murder, violence against journalists._x000D_
</t>
  </si>
  <si>
    <t xml:space="preserve">Promote a non-aggression pact between political parties. _x000D_
Mass communication campaigns on democratic values_x000D_
Sensitization of political parties through training processes. (GRIP implementation to begin in 2022)._x000D_
</t>
  </si>
  <si>
    <t>Assaults, murders, violence against defenders._x000D_
Criminalization of rights defenders.</t>
  </si>
  <si>
    <t>Give visibility of cases of violence against defenders._x000D_
Public statement in favor of human rights of defenders. Provide continued support to rights defenders</t>
  </si>
  <si>
    <t xml:space="preserve">Increased conflict in upcoming election years: 2021 (Honduras), 2023 (Guatemala), 2024 (El Salvador). </t>
  </si>
  <si>
    <t xml:space="preserve">A case of (sexual) harassment, abuse and/or exploitation is identified within the framework of the Program carried out by NIMD Staff, partners or target audience. </t>
  </si>
  <si>
    <t>Dissemintate, train and make staff, partners and target audience aware of the Code of Conduct and Gender Policy that NIMD has._x000D_
Train staff, partners and target audience on the steps to follow in case a case is identified. _x000D_
Activate the network of Confidential Councils that NIMD establishes. _x000D_
Follow up on the case.</t>
  </si>
  <si>
    <t xml:space="preserve">Spread of COVID-19 infection in the organisation </t>
  </si>
  <si>
    <t>Staff NIMD infected with COVID-19_x000D_ during face-to-face meetings or during programme events</t>
  </si>
  <si>
    <t xml:space="preserve">Fraud or misconduct is discovered in the implementation of the Program.  </t>
  </si>
  <si>
    <t xml:space="preserve">Working with COVID-19 causes additional costs </t>
  </si>
  <si>
    <t>Given budgetary constraints, the proposed interventions should be very realistic and limited in terms of the number of participants to be convened and the number of activities to be carried out._x000D_
Design and develop interventions of interest to participants to generate greater commitment in their digital attendance.</t>
  </si>
  <si>
    <t>Attacks or accusations by political and civic actors whom NIMD is strengthening and/or providing technical assistance.</t>
  </si>
  <si>
    <t xml:space="preserve">Hackers break into NIMD Guatemala's digital system. </t>
  </si>
  <si>
    <t xml:space="preserve">Establishing waiting rooms on platforms such as Zoom, Teams, FB live. Protect data with encryption. Securirty trainigs and awareness raising for staff_x000D_
 </t>
  </si>
  <si>
    <t>Staff do no file document correctly in One Drive</t>
  </si>
  <si>
    <t xml:space="preserve">Staff uses isolated folders to store files/documents so there are no backups in One Drive. </t>
  </si>
  <si>
    <t>Staff turnover due to external incentives or personal reasons</t>
  </si>
  <si>
    <t xml:space="preserve">Poor financial management by aplicants results in financial loss </t>
  </si>
  <si>
    <t>Base all partnerships on clear governance structure and checks and balances which allows mututal supervision on how processes are complied to ensure a proper funds management</t>
  </si>
  <si>
    <t>Partners fund mismanagement</t>
  </si>
  <si>
    <t>Fraud is established in the office</t>
  </si>
  <si>
    <t>NIMD''s team gets involved in iilligal processes related to bribery, fraud and material misconduct</t>
  </si>
  <si>
    <t xml:space="preserve">Violence against women in politics observatory fails </t>
  </si>
  <si>
    <t xml:space="preserve">Deterioration of security and political context. </t>
  </si>
  <si>
    <t>Working remotely in the first phase of the programme. Continuous assessment of  the political context and possible consequences and adaptations for our programming. Scenario planning, for each scenario laid out and determined what type of interventions are feasible to implement. Flexible programming based on a phased and programmatic approach. continued scouting for possibilities combined with careful risk assessment &amp; mitigation.</t>
  </si>
  <si>
    <t>Increase in violent armed clashed in targeted programmed areas</t>
  </si>
  <si>
    <t>Shrinking of civic space</t>
  </si>
  <si>
    <t>Difficulties to obtain permission from local authorities to operate inside or outside the country</t>
  </si>
  <si>
    <t xml:space="preserve">The closure of the Myanmar Office will mean all country staff will be unfortunately be terminated. Those who have an interest in continuing in any following temporary relocation initiatives will have to be extended a new job offer and resign a seperate contract with NIMD. </t>
  </si>
  <si>
    <t>Safety of staff members at risk due to military takeover and related insecurity</t>
  </si>
  <si>
    <t xml:space="preserve"> ICT infrastructure not optimal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</si>
</sst>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_-&quot;$&quot;* #,##0_-;\-&quot;$&quot;* #,##0_-;_-&quot;$&quot;* &quot;-&quot;??_-;_-@_-"/>
  </numFmts>
  <fonts count="11" x14ac:knownFonts="1">
    <font>
      <sz val="11"/>
      <color theme="1"/>
      <name val="Calibri"/>
      <family val="2"/>
      <scheme val="minor"/>
    </font>
    <font>
      <sz val="11"/>
      <color theme="1"/>
      <name val="Calibri"/>
      <family val="2"/>
      <scheme val="minor"/>
    </font>
    <font>
      <b/>
      <sz val="11"/>
      <name val="Arial"/>
      <family val="2"/>
    </font>
    <font>
      <b/>
      <sz val="10"/>
      <color theme="0"/>
      <name val="Arial"/>
      <family val="2"/>
    </font>
    <font>
      <sz val="10"/>
      <name val="Arial"/>
      <family val="2"/>
    </font>
    <font>
      <sz val="10"/>
      <color theme="0"/>
      <name val="Arial"/>
      <family val="2"/>
    </font>
    <font>
      <sz val="10"/>
      <color theme="0"/>
      <name val="Arial Narrow"/>
      <family val="2"/>
    </font>
    <font>
      <b/>
      <sz val="10"/>
      <color theme="0"/>
      <name val="Calibri"/>
      <family val="2"/>
      <scheme val="minor"/>
    </font>
    <font>
      <b/>
      <sz val="10"/>
      <name val="Calibri"/>
      <family val="2"/>
      <scheme val="minor"/>
    </font>
    <font>
      <sz val="10"/>
      <name val="Calibri"/>
      <family val="2"/>
      <scheme val="minor"/>
    </font>
    <font>
      <sz val="10"/>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7"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2" fillId="0" borderId="0" xfId="0" applyFont="1"/>
    <xf numFmtId="0" fontId="4" fillId="0" borderId="0" xfId="0" applyFont="1"/>
    <xf numFmtId="0" fontId="6" fillId="3" borderId="0" xfId="0" applyFont="1" applyFill="1" applyBorder="1"/>
    <xf numFmtId="0" fontId="5" fillId="3" borderId="0" xfId="0" applyFont="1" applyFill="1" applyBorder="1"/>
    <xf numFmtId="0" fontId="4" fillId="0" borderId="4" xfId="0" applyFont="1" applyBorder="1"/>
    <xf numFmtId="0" fontId="4" fillId="0" borderId="4" xfId="0" applyFont="1" applyFill="1" applyBorder="1"/>
    <xf numFmtId="0" fontId="3" fillId="2" borderId="6" xfId="0" applyNumberFormat="1" applyFont="1" applyFill="1" applyBorder="1" applyAlignment="1">
      <alignment horizontal="left" vertical="center"/>
    </xf>
    <xf numFmtId="0" fontId="4" fillId="0" borderId="7" xfId="0" applyFont="1" applyFill="1" applyBorder="1"/>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164" fontId="7" fillId="2" borderId="1" xfId="1" applyNumberFormat="1" applyFont="1" applyFill="1" applyBorder="1" applyAlignment="1">
      <alignment horizontal="center" vertical="center" wrapText="1"/>
    </xf>
    <xf numFmtId="0" fontId="8" fillId="4" borderId="3" xfId="0" applyFont="1" applyFill="1" applyBorder="1" applyAlignment="1">
      <alignment horizontal="center"/>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center" wrapText="1" indent="1"/>
    </xf>
    <xf numFmtId="0" fontId="9" fillId="3" borderId="1" xfId="0" applyFont="1" applyFill="1" applyBorder="1" applyAlignment="1">
      <alignment horizontal="left" vertical="center" wrapText="1"/>
    </xf>
    <xf numFmtId="164" fontId="10" fillId="3" borderId="1" xfId="1" applyNumberFormat="1" applyFont="1" applyFill="1" applyBorder="1" applyAlignment="1">
      <alignment horizontal="left" vertical="center" wrapText="1"/>
    </xf>
    <xf numFmtId="0" fontId="3" fillId="2" borderId="1" xfId="0" applyNumberFormat="1" applyFont="1" applyFill="1" applyBorder="1" applyAlignment="1">
      <alignment horizontal="left" vertical="center"/>
    </xf>
    <xf numFmtId="0" fontId="4" fillId="5" borderId="1" xfId="0" applyFont="1" applyFill="1" applyBorder="1"/>
    <xf numFmtId="0" fontId="4" fillId="0" borderId="1" xfId="0" applyFont="1" applyBorder="1"/>
    <xf numFmtId="0" fontId="9" fillId="3" borderId="1" xfId="0" quotePrefix="1" applyFont="1" applyFill="1" applyBorder="1" applyAlignment="1">
      <alignment horizontal="left" vertical="center" wrapText="1" indent="1"/>
    </xf>
    <xf numFmtId="0" fontId="9" fillId="3" borderId="1" xfId="0" applyFont="1" applyFill="1" applyBorder="1" applyAlignment="1">
      <alignment horizontal="center" vertical="center" wrapText="1"/>
    </xf>
    <xf numFmtId="0" fontId="0" fillId="0" borderId="0" xfId="0" applyAlignment="1">
      <alignment horizontal="center"/>
    </xf>
    <xf numFmtId="0" fontId="9" fillId="3" borderId="1" xfId="0" applyFont="1" applyFill="1" applyBorder="1" applyAlignment="1">
      <alignment horizontal="left" vertical="top" wrapText="1"/>
    </xf>
    <xf numFmtId="0" fontId="7" fillId="2" borderId="1" xfId="0" applyNumberFormat="1" applyFont="1" applyFill="1" applyBorder="1" applyAlignment="1">
      <alignment horizontal="center" vertical="top" wrapText="1"/>
    </xf>
    <xf numFmtId="0" fontId="0" fillId="0" borderId="0" xfId="0" applyAlignment="1">
      <alignment horizontal="left" vertical="top"/>
    </xf>
    <xf numFmtId="0" fontId="7" fillId="2" borderId="1" xfId="0" applyNumberFormat="1" applyFont="1" applyFill="1" applyBorder="1" applyAlignment="1">
      <alignment horizontal="left" vertical="top" wrapText="1"/>
    </xf>
    <xf numFmtId="164" fontId="7" fillId="2" borderId="1" xfId="1" applyNumberFormat="1" applyFont="1" applyFill="1" applyBorder="1" applyAlignment="1">
      <alignment horizontal="left" vertical="top" wrapText="1"/>
    </xf>
    <xf numFmtId="0" fontId="0" fillId="0" borderId="0" xfId="0" applyAlignment="1">
      <alignment vertical="top"/>
    </xf>
    <xf numFmtId="164" fontId="7" fillId="2" borderId="1" xfId="1" applyNumberFormat="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4"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9" fillId="3" borderId="2" xfId="0" applyFont="1" applyFill="1" applyBorder="1" applyAlignment="1">
      <alignment horizontal="left" vertical="center" wrapText="1" indent="1"/>
    </xf>
    <xf numFmtId="0" fontId="8" fillId="6" borderId="1" xfId="0" applyFont="1" applyFill="1" applyBorder="1" applyAlignment="1">
      <alignment horizontal="center" vertical="center" wrapText="1"/>
    </xf>
    <xf numFmtId="0" fontId="0" fillId="0" borderId="0" xfId="0" applyAlignment="1">
      <alignment vertical="center"/>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cellXfs>
  <cellStyles count="2">
    <cellStyle name="Currency" xfId="1" builtinId="4"/>
    <cellStyle name="Normal" xfId="0" builtinId="0"/>
  </cellStyles>
  <dxfs count="878">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theme="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theme="1"/>
        </patternFill>
      </fill>
      <alignment horizontal="left" vertical="center" textRotation="0" wrapText="0" indent="0" justifyLastLine="0" shrinkToFit="0" readingOrder="0"/>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s>
  <tableStyles count="0" defaultTableStyle="TableStyleMedium2" defaultPivotStyle="PivotStyleLight16"/>
  <colors>
    <mruColors>
      <color rgb="FFFF0000"/>
      <color rgb="FF23DB27"/>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4</xdr:col>
      <xdr:colOff>285113</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600825" y="409575"/>
          <a:ext cx="5066667" cy="13714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5594"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7515225" y="409575"/>
          <a:ext cx="5071150" cy="13714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2318425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2794676</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4</xdr:col>
      <xdr:colOff>285113</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5" name="Picture 4"/>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5" name="Picture 4"/>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2794676</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1152525</xdr:colOff>
      <xdr:row>0</xdr:row>
      <xdr:rowOff>28575</xdr:rowOff>
    </xdr:from>
    <xdr:to>
      <xdr:col>3</xdr:col>
      <xdr:colOff>3011644</xdr:colOff>
      <xdr:row>0</xdr:row>
      <xdr:rowOff>2288683</xdr:rowOff>
    </xdr:to>
    <xdr:pic>
      <xdr:nvPicPr>
        <xdr:cNvPr id="2" name="Picture 1"/>
        <xdr:cNvPicPr>
          <a:picLocks noChangeAspect="1"/>
        </xdr:cNvPicPr>
      </xdr:nvPicPr>
      <xdr:blipFill>
        <a:blip xmlns:r="http://schemas.openxmlformats.org/officeDocument/2006/relationships" r:embed="rId1"/>
        <a:stretch>
          <a:fillRect/>
        </a:stretch>
      </xdr:blipFill>
      <xdr:spPr>
        <a:xfrm>
          <a:off x="1628775" y="28575"/>
          <a:ext cx="4133213" cy="2260108"/>
        </a:xfrm>
        <a:prstGeom prst="rect">
          <a:avLst/>
        </a:prstGeom>
      </xdr:spPr>
    </xdr:pic>
    <xdr:clientData/>
  </xdr:twoCellAnchor>
  <xdr:twoCellAnchor editAs="oneCell">
    <xdr:from>
      <xdr:col>4</xdr:col>
      <xdr:colOff>1724025</xdr:colOff>
      <xdr:row>0</xdr:row>
      <xdr:rowOff>409575</xdr:rowOff>
    </xdr:from>
    <xdr:to>
      <xdr:col>7</xdr:col>
      <xdr:colOff>2794675</xdr:colOff>
      <xdr:row>0</xdr:row>
      <xdr:rowOff>1781004</xdr:rowOff>
    </xdr:to>
    <xdr:pic>
      <xdr:nvPicPr>
        <xdr:cNvPr id="3" name="Picture 2"/>
        <xdr:cNvPicPr>
          <a:picLocks noChangeAspect="1"/>
        </xdr:cNvPicPr>
      </xdr:nvPicPr>
      <xdr:blipFill>
        <a:blip xmlns:r="http://schemas.openxmlformats.org/officeDocument/2006/relationships" r:embed="rId2"/>
        <a:stretch>
          <a:fillRect/>
        </a:stretch>
      </xdr:blipFill>
      <xdr:spPr>
        <a:xfrm>
          <a:off x="6858000" y="409575"/>
          <a:ext cx="5071150" cy="13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irectie\Directie%20-%20MT\Harrie%20Dijkstra\FPO\Risk-Assessment-NIMD%2006-201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dol/Downloads/PoD%20Country%20Risk%20Assessment%20-%20Ira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row r="5">
          <cell r="B5" t="str">
            <v>Unlikely</v>
          </cell>
        </row>
        <row r="6">
          <cell r="B6" t="str">
            <v>Possible</v>
          </cell>
        </row>
        <row r="7">
          <cell r="B7" t="str">
            <v>Likely</v>
          </cell>
        </row>
        <row r="8">
          <cell r="B8" t="str">
            <v>Highly likely</v>
          </cell>
        </row>
        <row r="9">
          <cell r="B9" t="str">
            <v>Certain/Imminent</v>
          </cell>
        </row>
        <row r="12">
          <cell r="B12" t="str">
            <v>Negligible</v>
          </cell>
        </row>
        <row r="13">
          <cell r="B13" t="str">
            <v>Minor</v>
          </cell>
        </row>
        <row r="14">
          <cell r="B14" t="str">
            <v>Moderate</v>
          </cell>
        </row>
        <row r="15">
          <cell r="B15" t="str">
            <v>Severe</v>
          </cell>
        </row>
        <row r="16">
          <cell r="B16" t="str">
            <v>Critical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ngs"/>
      <sheetName val="PoD Country Risk Assessement"/>
      <sheetName val="Risk categories"/>
      <sheetName val="Responsibilities per country"/>
    </sheetNames>
    <sheetDataSet>
      <sheetData sheetId="0"/>
      <sheetData sheetId="1"/>
      <sheetData sheetId="2"/>
      <sheetData sheetId="3"/>
    </sheetDataSet>
  </externalBook>
</externalLink>
</file>

<file path=xl/tables/table1.xml><?xml version="1.0" encoding="utf-8"?>
<table xmlns="http://schemas.openxmlformats.org/spreadsheetml/2006/main" id="1" name="Likelihood" displayName="Likelihood" ref="B4:B9" totalsRowShown="0" headerRowDxfId="11" dataDxfId="9" headerRowBorderDxfId="10" tableBorderDxfId="8" totalsRowBorderDxfId="7">
  <autoFilter ref="B4:B9"/>
  <tableColumns count="1">
    <tableColumn id="1" name="Likelihood" dataDxfId="6"/>
  </tableColumns>
  <tableStyleInfo name="TableStyleMedium2" showFirstColumn="0" showLastColumn="0" showRowStripes="1" showColumnStripes="0"/>
</table>
</file>

<file path=xl/tables/table2.xml><?xml version="1.0" encoding="utf-8"?>
<table xmlns="http://schemas.openxmlformats.org/spreadsheetml/2006/main" id="2" name="Impact" displayName="Impact" ref="B11:B16" totalsRowShown="0" headerRowDxfId="5" dataDxfId="3" headerRowBorderDxfId="4" tableBorderDxfId="2" totalsRowBorderDxfId="1">
  <autoFilter ref="B11:B16"/>
  <tableColumns count="1">
    <tableColumn id="1" name="Impac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9"/>
  <sheetViews>
    <sheetView showGridLines="0" zoomScaleNormal="100" workbookViewId="0">
      <selection activeCell="E4" sqref="E4"/>
    </sheetView>
  </sheetViews>
  <sheetFormatPr defaultColWidth="33.42578125" defaultRowHeight="15" x14ac:dyDescent="0.25"/>
  <cols>
    <col min="1" max="1" width="2" customWidth="1"/>
    <col min="2" max="2" width="5.140625" bestFit="1" customWidth="1"/>
    <col min="3" max="3" width="34.140625" customWidth="1"/>
    <col min="4" max="4" width="40.85546875" customWidth="1"/>
    <col min="5" max="5" width="20.7109375" customWidth="1"/>
    <col min="6" max="6" width="19.42578125" customWidth="1"/>
    <col min="7" max="7" width="14.7109375" style="22" customWidth="1"/>
    <col min="8" max="8" width="43.7109375" customWidth="1"/>
    <col min="11" max="11" width="4.85546875" customWidth="1"/>
  </cols>
  <sheetData>
    <row r="1" spans="2:11" ht="187.5" customHeight="1" x14ac:dyDescent="0.25"/>
    <row r="2" spans="2:11" x14ac:dyDescent="0.25">
      <c r="B2" s="9" t="s">
        <v>17</v>
      </c>
      <c r="C2" s="10" t="s">
        <v>18</v>
      </c>
      <c r="D2" s="9" t="s">
        <v>26</v>
      </c>
      <c r="E2" s="9" t="s">
        <v>2</v>
      </c>
      <c r="F2" s="9" t="s">
        <v>20</v>
      </c>
      <c r="G2" s="9" t="s">
        <v>27</v>
      </c>
      <c r="H2" s="11" t="s">
        <v>19</v>
      </c>
      <c r="K2" s="3"/>
    </row>
    <row r="3" spans="2:11" x14ac:dyDescent="0.25">
      <c r="B3" s="12">
        <v>1</v>
      </c>
      <c r="C3" s="38" t="s">
        <v>22</v>
      </c>
      <c r="D3" s="39"/>
      <c r="E3" s="39"/>
      <c r="F3" s="39"/>
      <c r="G3" s="39"/>
      <c r="H3" s="40"/>
      <c r="K3" s="4"/>
    </row>
    <row r="4" spans="2:11" x14ac:dyDescent="0.25">
      <c r="B4" s="13" t="str">
        <f>$B$3&amp;"."&amp;Ratings!B25</f>
        <v>1.1</v>
      </c>
      <c r="C4" s="14"/>
      <c r="D4" s="15"/>
      <c r="E4" s="13"/>
      <c r="F4" s="13"/>
      <c r="G4" s="21"/>
      <c r="H4" s="15"/>
      <c r="K4" s="4">
        <f>IFERROR(VLOOKUP(CONCATENATE(E4,F4),Ratings!$H$3:$I$27,2,FALSE),)</f>
        <v>0</v>
      </c>
    </row>
    <row r="5" spans="2:11" x14ac:dyDescent="0.25">
      <c r="B5" s="13" t="str">
        <f>$B$3&amp;"."&amp;Ratings!B26</f>
        <v>1.2</v>
      </c>
      <c r="C5" s="14"/>
      <c r="D5" s="15"/>
      <c r="E5" s="13"/>
      <c r="F5" s="13"/>
      <c r="G5" s="21"/>
      <c r="H5" s="15"/>
      <c r="K5" s="4">
        <f>IFERROR(VLOOKUP(CONCATENATE(E5,F5),Ratings!$H$3:$I$27,2,FALSE),)</f>
        <v>0</v>
      </c>
    </row>
    <row r="6" spans="2:11" x14ac:dyDescent="0.25">
      <c r="B6" s="13" t="str">
        <f>$B$3&amp;"."&amp;Ratings!B27</f>
        <v>1.3</v>
      </c>
      <c r="C6" s="14"/>
      <c r="D6" s="15"/>
      <c r="E6" s="13"/>
      <c r="F6" s="13"/>
      <c r="G6" s="21"/>
      <c r="H6" s="15"/>
      <c r="K6" s="4">
        <f>IFERROR(VLOOKUP(CONCATENATE(E6,F6),Ratings!$H$3:$I$27,2,FALSE),)</f>
        <v>0</v>
      </c>
    </row>
    <row r="7" spans="2:11" x14ac:dyDescent="0.25">
      <c r="B7" s="13" t="str">
        <f>$B$3&amp;"."&amp;Ratings!B28</f>
        <v>1.4</v>
      </c>
      <c r="C7" s="14"/>
      <c r="D7" s="15"/>
      <c r="E7" s="13"/>
      <c r="F7" s="13"/>
      <c r="G7" s="21"/>
      <c r="H7" s="15"/>
      <c r="K7" s="4">
        <f>IFERROR(VLOOKUP(CONCATENATE(E7,F7),Ratings!$H$3:$I$27,2,FALSE),)</f>
        <v>0</v>
      </c>
    </row>
    <row r="8" spans="2:11" x14ac:dyDescent="0.25">
      <c r="B8" s="13" t="str">
        <f>$B$3&amp;"."&amp;Ratings!B29</f>
        <v>1.5</v>
      </c>
      <c r="C8" s="20"/>
      <c r="D8" s="15"/>
      <c r="E8" s="13"/>
      <c r="F8" s="13"/>
      <c r="G8" s="21"/>
      <c r="H8" s="16"/>
      <c r="K8" s="4">
        <f>IFERROR(VLOOKUP(CONCATENATE(E8,F8),Ratings!$H$3:$I$27,2,FALSE),)</f>
        <v>0</v>
      </c>
    </row>
    <row r="9" spans="2:11" x14ac:dyDescent="0.25">
      <c r="B9" s="12">
        <v>2</v>
      </c>
      <c r="C9" s="38" t="s">
        <v>23</v>
      </c>
      <c r="D9" s="39"/>
      <c r="E9" s="39"/>
      <c r="F9" s="39"/>
      <c r="G9" s="39"/>
      <c r="H9" s="40"/>
      <c r="K9" s="4">
        <f>IFERROR(VLOOKUP(CONCATENATE(E9,F9),Ratings!$H$3:$I$27,2,FALSE),)</f>
        <v>0</v>
      </c>
    </row>
    <row r="10" spans="2:11" x14ac:dyDescent="0.25">
      <c r="B10" s="13" t="str">
        <f>$B$9&amp;"."&amp;Ratings!B25</f>
        <v>2.1</v>
      </c>
      <c r="C10" s="14"/>
      <c r="D10" s="15"/>
      <c r="E10" s="13"/>
      <c r="F10" s="13"/>
      <c r="G10" s="21"/>
      <c r="H10" s="15"/>
      <c r="K10" s="4">
        <f>IFERROR(VLOOKUP(CONCATENATE(E10,F10),Ratings!$H$3:$I$27,2,FALSE),)</f>
        <v>0</v>
      </c>
    </row>
    <row r="11" spans="2:11" x14ac:dyDescent="0.25">
      <c r="B11" s="13" t="str">
        <f>$B$9&amp;"."&amp;Ratings!B26</f>
        <v>2.2</v>
      </c>
      <c r="C11" s="14"/>
      <c r="D11" s="15"/>
      <c r="E11" s="13"/>
      <c r="F11" s="13"/>
      <c r="G11" s="21"/>
      <c r="H11" s="15"/>
      <c r="K11" s="4">
        <f>IFERROR(VLOOKUP(CONCATENATE(E11,F11),Ratings!$H$3:$I$27,2,FALSE),)</f>
        <v>0</v>
      </c>
    </row>
    <row r="12" spans="2:11" x14ac:dyDescent="0.25">
      <c r="B12" s="13" t="str">
        <f>$B$9&amp;"."&amp;Ratings!B27</f>
        <v>2.3</v>
      </c>
      <c r="C12" s="14"/>
      <c r="D12" s="15"/>
      <c r="E12" s="13"/>
      <c r="F12" s="13"/>
      <c r="G12" s="21"/>
      <c r="H12" s="15"/>
      <c r="K12" s="4">
        <f>IFERROR(VLOOKUP(CONCATENATE(E12,F12),Ratings!$H$3:$I$27,2,FALSE),)</f>
        <v>0</v>
      </c>
    </row>
    <row r="13" spans="2:11" x14ac:dyDescent="0.25">
      <c r="B13" s="13" t="str">
        <f>$B$9&amp;"."&amp;Ratings!B28</f>
        <v>2.4</v>
      </c>
      <c r="C13" s="14"/>
      <c r="D13" s="15"/>
      <c r="E13" s="13"/>
      <c r="F13" s="13"/>
      <c r="G13" s="21"/>
      <c r="H13" s="16"/>
      <c r="K13" s="4">
        <f>IFERROR(VLOOKUP(CONCATENATE(E13,F13),Ratings!$H$3:$I$27,2,FALSE),)</f>
        <v>0</v>
      </c>
    </row>
    <row r="14" spans="2:11" x14ac:dyDescent="0.25">
      <c r="B14" s="12">
        <v>3</v>
      </c>
      <c r="C14" s="38" t="s">
        <v>24</v>
      </c>
      <c r="D14" s="39"/>
      <c r="E14" s="39"/>
      <c r="F14" s="39"/>
      <c r="G14" s="39"/>
      <c r="H14" s="40"/>
      <c r="K14" s="4">
        <f>IFERROR(VLOOKUP(CONCATENATE(E14,F14),Ratings!$H$3:$I$27,2,FALSE),)</f>
        <v>0</v>
      </c>
    </row>
    <row r="15" spans="2:11" x14ac:dyDescent="0.25">
      <c r="B15" s="13" t="str">
        <f>$B$14&amp;"."&amp;Ratings!B25</f>
        <v>3.1</v>
      </c>
      <c r="C15" s="14"/>
      <c r="D15" s="15"/>
      <c r="E15" s="13"/>
      <c r="F15" s="13"/>
      <c r="G15" s="21"/>
      <c r="H15" s="15"/>
      <c r="K15" s="4">
        <f>IFERROR(VLOOKUP(CONCATENATE(E15,F15),Ratings!$H$3:$I$27,2,FALSE),)</f>
        <v>0</v>
      </c>
    </row>
    <row r="16" spans="2:11" x14ac:dyDescent="0.25">
      <c r="B16" s="13" t="str">
        <f>$B$14&amp;"."&amp;Ratings!B26</f>
        <v>3.2</v>
      </c>
      <c r="C16" s="14"/>
      <c r="D16" s="15"/>
      <c r="E16" s="13"/>
      <c r="F16" s="13"/>
      <c r="G16" s="21"/>
      <c r="H16" s="15"/>
      <c r="K16" s="4">
        <f>IFERROR(VLOOKUP(CONCATENATE(E16,F16),Ratings!$H$3:$I$27,2,FALSE),)</f>
        <v>0</v>
      </c>
    </row>
    <row r="17" spans="2:11" x14ac:dyDescent="0.25">
      <c r="B17" s="13" t="str">
        <f>$B$14&amp;"."&amp;Ratings!B27</f>
        <v>3.3</v>
      </c>
      <c r="C17" s="14"/>
      <c r="D17" s="15"/>
      <c r="E17" s="13"/>
      <c r="F17" s="13"/>
      <c r="G17" s="21"/>
      <c r="H17" s="15"/>
      <c r="K17" s="4">
        <f>IFERROR(VLOOKUP(CONCATENATE(E17,F17),Ratings!$H$3:$I$27,2,FALSE),)</f>
        <v>0</v>
      </c>
    </row>
    <row r="18" spans="2:11" x14ac:dyDescent="0.25">
      <c r="B18" s="13" t="str">
        <f>$B$14&amp;"."&amp;Ratings!B28</f>
        <v>3.4</v>
      </c>
      <c r="C18" s="14"/>
      <c r="D18" s="15"/>
      <c r="E18" s="13"/>
      <c r="F18" s="13"/>
      <c r="G18" s="21"/>
      <c r="H18" s="15"/>
      <c r="K18" s="4">
        <f>IFERROR(VLOOKUP(CONCATENATE(E18,F18),Ratings!$H$3:$I$27,2,FALSE),)</f>
        <v>0</v>
      </c>
    </row>
    <row r="19" spans="2:11" x14ac:dyDescent="0.25">
      <c r="B19" s="13" t="str">
        <f>$B$14&amp;"."&amp;Ratings!B29</f>
        <v>3.5</v>
      </c>
      <c r="C19" s="14"/>
      <c r="D19" s="15"/>
      <c r="E19" s="13"/>
      <c r="F19" s="13"/>
      <c r="G19" s="21"/>
      <c r="H19" s="15"/>
      <c r="K19" s="4">
        <f>IFERROR(VLOOKUP(CONCATENATE(E19,F19),Ratings!$H$3:$I$27,2,FALSE),)</f>
        <v>0</v>
      </c>
    </row>
    <row r="20" spans="2:11" x14ac:dyDescent="0.25">
      <c r="B20" s="13" t="str">
        <f>$B$14&amp;"."&amp;Ratings!B30</f>
        <v>3.6</v>
      </c>
      <c r="C20" s="14"/>
      <c r="D20" s="15"/>
      <c r="E20" s="13"/>
      <c r="F20" s="13"/>
      <c r="G20" s="21"/>
      <c r="H20" s="15"/>
      <c r="K20" s="4">
        <f>IFERROR(VLOOKUP(CONCATENATE(E20,F20),Ratings!$H$3:$I$27,2,FALSE),)</f>
        <v>0</v>
      </c>
    </row>
    <row r="21" spans="2:11" x14ac:dyDescent="0.25">
      <c r="B21" s="13" t="str">
        <f>$B$14&amp;"."&amp;Ratings!B31</f>
        <v>3.7</v>
      </c>
      <c r="C21" s="14"/>
      <c r="D21" s="15"/>
      <c r="E21" s="13"/>
      <c r="F21" s="13"/>
      <c r="G21" s="21"/>
      <c r="H21" s="15"/>
      <c r="K21" s="4">
        <f>IFERROR(VLOOKUP(CONCATENATE(E21,F21),Ratings!$H$3:$I$27,2,FALSE),)</f>
        <v>0</v>
      </c>
    </row>
    <row r="22" spans="2:11" x14ac:dyDescent="0.25">
      <c r="B22" s="12">
        <v>4</v>
      </c>
      <c r="C22" s="38" t="s">
        <v>25</v>
      </c>
      <c r="D22" s="39"/>
      <c r="E22" s="39"/>
      <c r="F22" s="39"/>
      <c r="G22" s="39"/>
      <c r="H22" s="40"/>
      <c r="K22" s="4">
        <f>IFERROR(VLOOKUP(CONCATENATE(E22,F22),Ratings!$H$3:$I$27,2,FALSE),)</f>
        <v>0</v>
      </c>
    </row>
    <row r="23" spans="2:11" x14ac:dyDescent="0.25">
      <c r="B23" s="13" t="str">
        <f>$B$22&amp;"."&amp;Ratings!B25</f>
        <v>4.1</v>
      </c>
      <c r="C23" s="14"/>
      <c r="D23" s="15"/>
      <c r="E23" s="13"/>
      <c r="F23" s="13"/>
      <c r="G23" s="21"/>
      <c r="H23" s="15"/>
      <c r="K23" s="4">
        <f>IFERROR(VLOOKUP(CONCATENATE(E23,F23),Ratings!$H$3:$I$27,2,FALSE),)</f>
        <v>0</v>
      </c>
    </row>
    <row r="24" spans="2:11" x14ac:dyDescent="0.25">
      <c r="B24" s="13" t="str">
        <f>$B$22&amp;"."&amp;Ratings!B26</f>
        <v>4.2</v>
      </c>
      <c r="C24" s="14"/>
      <c r="D24" s="15"/>
      <c r="E24" s="13"/>
      <c r="F24" s="13"/>
      <c r="G24" s="21"/>
      <c r="H24" s="15"/>
      <c r="K24" s="4">
        <f>IFERROR(VLOOKUP(CONCATENATE(E24,F24),Ratings!$H$3:$I$27,2,FALSE),)</f>
        <v>0</v>
      </c>
    </row>
    <row r="25" spans="2:11" x14ac:dyDescent="0.25">
      <c r="B25" s="13" t="str">
        <f>$B$22&amp;"."&amp;Ratings!B27</f>
        <v>4.3</v>
      </c>
      <c r="C25" s="14"/>
      <c r="D25" s="15"/>
      <c r="E25" s="13"/>
      <c r="F25" s="13"/>
      <c r="G25" s="21"/>
      <c r="H25" s="15"/>
      <c r="K25" s="4">
        <f>IFERROR(VLOOKUP(CONCATENATE(E25,F25),Ratings!$H$3:$I$27,2,FALSE),)</f>
        <v>0</v>
      </c>
    </row>
    <row r="26" spans="2:11" x14ac:dyDescent="0.25">
      <c r="B26" s="13" t="str">
        <f>$B$22&amp;"."&amp;Ratings!B28</f>
        <v>4.4</v>
      </c>
      <c r="C26" s="14"/>
      <c r="D26" s="15"/>
      <c r="E26" s="13"/>
      <c r="F26" s="13"/>
      <c r="G26" s="21"/>
      <c r="H26" s="15"/>
      <c r="K26" s="4">
        <f>IFERROR(VLOOKUP(CONCATENATE(E26,F26),Ratings!$H$3:$I$27,2,FALSE),)</f>
        <v>0</v>
      </c>
    </row>
    <row r="27" spans="2:11" x14ac:dyDescent="0.25">
      <c r="B27" s="13" t="str">
        <f>$B$22&amp;"."&amp;Ratings!B29</f>
        <v>4.5</v>
      </c>
      <c r="C27" s="14"/>
      <c r="D27" s="15"/>
      <c r="E27" s="13"/>
      <c r="F27" s="13"/>
      <c r="G27" s="21"/>
      <c r="H27" s="15"/>
      <c r="K27" s="4">
        <f>IFERROR(VLOOKUP(CONCATENATE(E27,F27),Ratings!$H$3:$I$27,2,FALSE),)</f>
        <v>0</v>
      </c>
    </row>
    <row r="28" spans="2:11" x14ac:dyDescent="0.25">
      <c r="B28" s="13" t="str">
        <f>$B$22&amp;"."&amp;Ratings!B30</f>
        <v>4.6</v>
      </c>
      <c r="C28" s="14"/>
      <c r="D28" s="15"/>
      <c r="E28" s="13"/>
      <c r="F28" s="13"/>
      <c r="G28" s="21"/>
      <c r="H28" s="15"/>
      <c r="K28" s="4">
        <f>IFERROR(VLOOKUP(CONCATENATE(E28,F28),Ratings!$H$3:$I$27,2,FALSE),)</f>
        <v>0</v>
      </c>
    </row>
    <row r="29" spans="2:11" x14ac:dyDescent="0.25">
      <c r="B29" s="13" t="str">
        <f>$B$22&amp;"."&amp;Ratings!B31</f>
        <v>4.7</v>
      </c>
      <c r="C29" s="14"/>
      <c r="D29" s="15"/>
      <c r="E29" s="13"/>
      <c r="F29" s="13"/>
      <c r="G29" s="21"/>
      <c r="H29" s="15"/>
      <c r="K29" s="4">
        <f>IFERROR(VLOOKUP(CONCATENATE(E29,F29),Ratings!$H$3:$I$27,2,FALSE),)</f>
        <v>0</v>
      </c>
    </row>
  </sheetData>
  <mergeCells count="4">
    <mergeCell ref="C9:H9"/>
    <mergeCell ref="C3:H3"/>
    <mergeCell ref="C14:H14"/>
    <mergeCell ref="C22:H22"/>
  </mergeCells>
  <conditionalFormatting sqref="B1:B20 B22:B1048576">
    <cfRule type="expression" dxfId="877" priority="132">
      <formula>K1="Red"</formula>
    </cfRule>
    <cfRule type="expression" dxfId="876" priority="133">
      <formula>K1="Orange"</formula>
    </cfRule>
    <cfRule type="expression" dxfId="875" priority="134">
      <formula>K1="Yellow"</formula>
    </cfRule>
    <cfRule type="expression" dxfId="874" priority="135">
      <formula>K1="Green"</formula>
    </cfRule>
  </conditionalFormatting>
  <conditionalFormatting sqref="B21">
    <cfRule type="expression" dxfId="873" priority="6">
      <formula>K21="Red"</formula>
    </cfRule>
    <cfRule type="expression" dxfId="872" priority="7">
      <formula>K21="Orange"</formula>
    </cfRule>
    <cfRule type="expression" dxfId="871" priority="8">
      <formula>K21="Yellow"</formula>
    </cfRule>
    <cfRule type="expression" dxfId="870" priority="9">
      <formula>K21="Green"</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41" operator="equal" id="{18EAC473-A86A-4047-B93B-CB10D6AA3F6C}">
            <xm:f>Ratings!$B$9</xm:f>
            <x14:dxf>
              <fill>
                <patternFill>
                  <bgColor rgb="FFFF0000"/>
                </patternFill>
              </fill>
            </x14:dxf>
          </x14:cfRule>
          <x14:cfRule type="cellIs" priority="142" operator="equal" id="{AA935689-A87A-43A3-BB5D-E7BCBF5FDFD1}">
            <xm:f>Ratings!$B$8</xm:f>
            <x14:dxf>
              <fill>
                <patternFill>
                  <bgColor theme="5" tint="0.39994506668294322"/>
                </patternFill>
              </fill>
            </x14:dxf>
          </x14:cfRule>
          <x14:cfRule type="cellIs" priority="143" operator="equal" id="{75A35584-4BCB-4116-818B-1BAE48370F26}">
            <xm:f>Ratings!$B$7</xm:f>
            <x14:dxf>
              <fill>
                <patternFill>
                  <bgColor theme="7" tint="0.39994506668294322"/>
                </patternFill>
              </fill>
            </x14:dxf>
          </x14:cfRule>
          <x14:cfRule type="cellIs" priority="144" operator="equal" id="{ED772F57-062C-4F0E-94CD-B3E9025087A6}">
            <xm:f>Ratings!$B$6</xm:f>
            <x14:dxf>
              <fill>
                <patternFill>
                  <bgColor theme="9" tint="0.39994506668294322"/>
                </patternFill>
              </fill>
            </x14:dxf>
          </x14:cfRule>
          <x14:cfRule type="cellIs" priority="150" operator="equal" id="{23E6AE4A-E3A4-430C-8D6A-7A636B01001B}">
            <xm:f>Ratings!$B$5</xm:f>
            <x14:dxf>
              <fill>
                <patternFill>
                  <bgColor rgb="FF92D050"/>
                </patternFill>
              </fill>
            </x14:dxf>
          </x14:cfRule>
          <xm:sqref>E22:E1048576 E1:E20</xm:sqref>
        </x14:conditionalFormatting>
        <x14:conditionalFormatting xmlns:xm="http://schemas.microsoft.com/office/excel/2006/main">
          <x14:cfRule type="cellIs" priority="136" operator="equal" id="{74E21591-E27F-4BCD-BD2A-ECD88737A1AA}">
            <xm:f>Ratings!$B$16</xm:f>
            <x14:dxf>
              <fill>
                <patternFill>
                  <bgColor rgb="FFFF0000"/>
                </patternFill>
              </fill>
            </x14:dxf>
          </x14:cfRule>
          <x14:cfRule type="cellIs" priority="137" operator="equal" id="{E9CA8E09-9D6A-4F2A-9612-3CE478CD0C8C}">
            <xm:f>Ratings!$B$15</xm:f>
            <x14:dxf>
              <fill>
                <patternFill>
                  <bgColor theme="5" tint="0.39994506668294322"/>
                </patternFill>
              </fill>
            </x14:dxf>
          </x14:cfRule>
          <x14:cfRule type="cellIs" priority="138" operator="equal" id="{B88AC3D6-E1C0-4CAB-A082-527C3F499073}">
            <xm:f>Ratings!$B$14</xm:f>
            <x14:dxf>
              <fill>
                <patternFill>
                  <bgColor theme="7" tint="0.39994506668294322"/>
                </patternFill>
              </fill>
            </x14:dxf>
          </x14:cfRule>
          <x14:cfRule type="cellIs" priority="139" operator="equal" id="{F7EE38FB-FBE3-4462-ABE0-DE5F77EB3D4E}">
            <xm:f>Ratings!$B$13</xm:f>
            <x14:dxf>
              <fill>
                <patternFill>
                  <bgColor theme="9" tint="0.39994506668294322"/>
                </patternFill>
              </fill>
            </x14:dxf>
          </x14:cfRule>
          <x14:cfRule type="cellIs" priority="140" operator="equal" id="{17DBDC6B-68BD-43E4-8AF4-E7470AAAD380}">
            <xm:f>Ratings!$B$12</xm:f>
            <x14:dxf>
              <fill>
                <patternFill>
                  <bgColor rgb="FF92D050"/>
                </patternFill>
              </fill>
            </x14:dxf>
          </x14:cfRule>
          <xm:sqref>F22:F1048576 F1:F20</xm:sqref>
        </x14:conditionalFormatting>
        <x14:conditionalFormatting xmlns:xm="http://schemas.microsoft.com/office/excel/2006/main">
          <x14:cfRule type="cellIs" priority="15" operator="equal" id="{05167A2C-7310-468E-BED6-57EF9F3245D2}">
            <xm:f>Ratings!$B$9</xm:f>
            <x14:dxf>
              <fill>
                <patternFill>
                  <bgColor rgb="FFFF0000"/>
                </patternFill>
              </fill>
            </x14:dxf>
          </x14:cfRule>
          <x14:cfRule type="cellIs" priority="16" operator="equal" id="{8C6E0C66-FF2E-43E2-A624-E64254A80E4F}">
            <xm:f>Ratings!$B$8</xm:f>
            <x14:dxf>
              <fill>
                <patternFill>
                  <bgColor theme="5" tint="0.39994506668294322"/>
                </patternFill>
              </fill>
            </x14:dxf>
          </x14:cfRule>
          <x14:cfRule type="cellIs" priority="17" operator="equal" id="{EDF1F648-35B7-4868-BF61-9F52A52CAE38}">
            <xm:f>Ratings!$B$7</xm:f>
            <x14:dxf>
              <fill>
                <patternFill>
                  <bgColor theme="7" tint="0.39994506668294322"/>
                </patternFill>
              </fill>
            </x14:dxf>
          </x14:cfRule>
          <x14:cfRule type="cellIs" priority="18" operator="equal" id="{0A671B94-DB1E-4089-87C2-43EF17A4E34E}">
            <xm:f>Ratings!$B$6</xm:f>
            <x14:dxf>
              <fill>
                <patternFill>
                  <bgColor theme="9" tint="0.39994506668294322"/>
                </patternFill>
              </fill>
            </x14:dxf>
          </x14:cfRule>
          <x14:cfRule type="cellIs" priority="19" operator="equal" id="{86F07F4F-18C2-4844-8BB7-0A41FD83DFA6}">
            <xm:f>Ratings!$B$5</xm:f>
            <x14:dxf>
              <fill>
                <patternFill>
                  <bgColor rgb="FF92D050"/>
                </patternFill>
              </fill>
            </x14:dxf>
          </x14:cfRule>
          <xm:sqref>E21</xm:sqref>
        </x14:conditionalFormatting>
        <x14:conditionalFormatting xmlns:xm="http://schemas.microsoft.com/office/excel/2006/main">
          <x14:cfRule type="cellIs" priority="10" operator="equal" id="{017B3D07-BDA5-4CC4-B117-348CBB79E13B}">
            <xm:f>Ratings!$B$16</xm:f>
            <x14:dxf>
              <fill>
                <patternFill>
                  <bgColor rgb="FFFF0000"/>
                </patternFill>
              </fill>
            </x14:dxf>
          </x14:cfRule>
          <x14:cfRule type="cellIs" priority="11" operator="equal" id="{8CF019E8-8326-4827-B2C1-EB739C842B93}">
            <xm:f>Ratings!$B$15</xm:f>
            <x14:dxf>
              <fill>
                <patternFill>
                  <bgColor theme="5" tint="0.39994506668294322"/>
                </patternFill>
              </fill>
            </x14:dxf>
          </x14:cfRule>
          <x14:cfRule type="cellIs" priority="12" operator="equal" id="{D28A431E-BE9A-41DB-912A-75152D7314A6}">
            <xm:f>Ratings!$B$14</xm:f>
            <x14:dxf>
              <fill>
                <patternFill>
                  <bgColor theme="7" tint="0.39994506668294322"/>
                </patternFill>
              </fill>
            </x14:dxf>
          </x14:cfRule>
          <x14:cfRule type="cellIs" priority="13" operator="equal" id="{D8EEDC84-F386-4881-8281-7C822A713742}">
            <xm:f>Ratings!$B$13</xm:f>
            <x14:dxf>
              <fill>
                <patternFill>
                  <bgColor theme="9" tint="0.39994506668294322"/>
                </patternFill>
              </fill>
            </x14:dxf>
          </x14:cfRule>
          <x14:cfRule type="cellIs" priority="14" operator="equal" id="{F94FFE48-0E81-4BA9-A786-9779E288F8CF}">
            <xm:f>Ratings!$B$12</xm:f>
            <x14:dxf>
              <fill>
                <patternFill>
                  <bgColor rgb="FF92D050"/>
                </patternFill>
              </fill>
            </x14:dxf>
          </x14:cfRule>
          <xm:sqref>F21</xm:sqref>
        </x14:conditionalFormatting>
        <x14:conditionalFormatting xmlns:xm="http://schemas.microsoft.com/office/excel/2006/main">
          <x14:cfRule type="cellIs" priority="1" operator="equal" id="{968AE272-E34E-405D-850A-AEA059E76AEA}">
            <xm:f>'\Users\w.dol\Downloads\[PoD Country Risk Assessment - Iraq.xlsx]Ratings'!#REF!</xm:f>
            <x14:dxf>
              <fill>
                <patternFill>
                  <bgColor rgb="FFFF0000"/>
                </patternFill>
              </fill>
            </x14:dxf>
          </x14:cfRule>
          <x14:cfRule type="cellIs" priority="2" operator="equal" id="{6E7174A3-FF19-4815-B9AB-6CE4622A5991}">
            <xm:f>'\Users\w.dol\Downloads\[PoD Country Risk Assessment - Iraq.xlsx]Ratings'!#REF!</xm:f>
            <x14:dxf>
              <fill>
                <patternFill>
                  <bgColor theme="5" tint="0.39994506668294322"/>
                </patternFill>
              </fill>
            </x14:dxf>
          </x14:cfRule>
          <x14:cfRule type="cellIs" priority="3" operator="equal" id="{15B072E6-0CDF-44BB-B6C2-459FAF1F9E5B}">
            <xm:f>'\Users\w.dol\Downloads\[PoD Country Risk Assessment - Iraq.xlsx]Ratings'!#REF!</xm:f>
            <x14:dxf>
              <fill>
                <patternFill>
                  <bgColor theme="7" tint="0.39994506668294322"/>
                </patternFill>
              </fill>
            </x14:dxf>
          </x14:cfRule>
          <x14:cfRule type="cellIs" priority="4" operator="equal" id="{322E734E-3E7E-482A-A4E1-F1362EE8C3BF}">
            <xm:f>'\Users\w.dol\Downloads\[PoD Country Risk Assessment - Iraq.xlsx]Ratings'!#REF!</xm:f>
            <x14:dxf>
              <fill>
                <patternFill>
                  <bgColor theme="9" tint="0.39994506668294322"/>
                </patternFill>
              </fill>
            </x14:dxf>
          </x14:cfRule>
          <x14:cfRule type="cellIs" priority="5" operator="equal" id="{D3EDBADD-3FC3-4664-990C-1431B8F306D3}">
            <xm:f>'\Users\w.dol\Downloads\[PoD Country Risk Assessment - Iraq.xlsx]Ratings'!#REF!</xm:f>
            <x14:dxf>
              <fill>
                <patternFill>
                  <bgColor rgb="FF92D050"/>
                </patternFill>
              </fill>
            </x14:dxf>
          </x14:cfRule>
          <xm:sqref>G2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E15:E21 E4:E8 E10:E13 E23:E29</xm:sqref>
        </x14:dataValidation>
        <x14:dataValidation type="list" allowBlank="1" showInputMessage="1" showErrorMessage="1">
          <x14:formula1>
            <xm:f>Ratings!$B$12:$B$16</xm:f>
          </x14:formula1>
          <xm:sqref>F15:F21 F4:F8 F10:F13 F23:F29</xm:sqref>
        </x14:dataValidation>
        <x14:dataValidation type="list" allowBlank="1" showInputMessage="1" showErrorMessage="1">
          <x14:formula1>
            <xm:f>Ratings!$B$19:$B$22</xm:f>
          </x14:formula1>
          <xm:sqref>G4:G8 G10:G13 G15:G21 G23:G29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topLeftCell="A9" zoomScale="80" zoomScaleNormal="80" workbookViewId="0">
      <selection activeCell="H10" sqref="H10"/>
    </sheetView>
  </sheetViews>
  <sheetFormatPr defaultColWidth="33.42578125" defaultRowHeight="15" x14ac:dyDescent="0.25"/>
  <cols>
    <col min="1" max="1" width="2" customWidth="1"/>
    <col min="2" max="2" width="5.140625" bestFit="1" customWidth="1"/>
    <col min="3" max="3" width="34.140625" customWidth="1"/>
    <col min="4" max="4" width="61.85546875" style="25" customWidth="1"/>
    <col min="5" max="5" width="20.7109375" customWidth="1"/>
    <col min="6" max="6" width="19.42578125" customWidth="1"/>
    <col min="7" max="7" width="14.7109375" style="22" customWidth="1"/>
    <col min="8" max="8" width="49.28515625" style="25" customWidth="1"/>
    <col min="11" max="11" width="4.85546875" customWidth="1"/>
  </cols>
  <sheetData>
    <row r="1" spans="2:11" ht="187.5" customHeight="1" x14ac:dyDescent="0.25"/>
    <row r="2" spans="2:11" x14ac:dyDescent="0.25">
      <c r="B2" s="9" t="s">
        <v>17</v>
      </c>
      <c r="C2" s="10" t="s">
        <v>18</v>
      </c>
      <c r="D2" s="26" t="s">
        <v>26</v>
      </c>
      <c r="E2" s="9" t="s">
        <v>2</v>
      </c>
      <c r="F2" s="9" t="s">
        <v>9</v>
      </c>
      <c r="G2" s="9" t="s">
        <v>27</v>
      </c>
      <c r="H2" s="27" t="s">
        <v>19</v>
      </c>
      <c r="K2" s="3"/>
    </row>
    <row r="3" spans="2:11" x14ac:dyDescent="0.25">
      <c r="B3" s="12">
        <v>1</v>
      </c>
      <c r="C3" s="38" t="s">
        <v>22</v>
      </c>
      <c r="D3" s="39"/>
      <c r="E3" s="39"/>
      <c r="F3" s="39"/>
      <c r="G3" s="39"/>
      <c r="H3" s="40"/>
      <c r="K3" s="4"/>
    </row>
    <row r="4" spans="2:11" ht="142.5" customHeight="1" x14ac:dyDescent="0.25">
      <c r="B4" s="13" t="str">
        <f>$B$3&amp;"."&amp;Ratings!B25</f>
        <v>1.1</v>
      </c>
      <c r="C4" s="14" t="s">
        <v>72</v>
      </c>
      <c r="D4" s="23" t="s">
        <v>420</v>
      </c>
      <c r="E4" s="13" t="s">
        <v>6</v>
      </c>
      <c r="F4" s="13" t="s">
        <v>14</v>
      </c>
      <c r="G4" s="21" t="s">
        <v>28</v>
      </c>
      <c r="H4" s="23" t="s">
        <v>421</v>
      </c>
      <c r="K4" s="4" t="str">
        <f>IFERROR(VLOOKUP(CONCATENATE(E4,F4),Ratings!$H$3:$I$27,2,FALSE),)</f>
        <v>Orange</v>
      </c>
    </row>
    <row r="5" spans="2:11" ht="138" customHeight="1" x14ac:dyDescent="0.25">
      <c r="B5" s="13" t="str">
        <f>$B$3&amp;"."&amp;Ratings!B26</f>
        <v>1.2</v>
      </c>
      <c r="C5" s="14" t="s">
        <v>73</v>
      </c>
      <c r="D5" s="23" t="s">
        <v>318</v>
      </c>
      <c r="E5" s="13" t="s">
        <v>7</v>
      </c>
      <c r="F5" s="13" t="s">
        <v>13</v>
      </c>
      <c r="G5" s="21" t="s">
        <v>28</v>
      </c>
      <c r="H5" s="23" t="s">
        <v>422</v>
      </c>
      <c r="K5" s="4" t="str">
        <f>IFERROR(VLOOKUP(CONCATENATE(E5,F5),Ratings!$H$3:$I$27,2,FALSE),)</f>
        <v>Orange</v>
      </c>
    </row>
    <row r="6" spans="2:11" ht="123.75" customHeight="1" x14ac:dyDescent="0.25">
      <c r="B6" s="13" t="str">
        <f>$B$3&amp;"."&amp;Ratings!B27</f>
        <v>1.3</v>
      </c>
      <c r="C6" s="14" t="s">
        <v>319</v>
      </c>
      <c r="D6" s="23" t="s">
        <v>320</v>
      </c>
      <c r="E6" s="13" t="s">
        <v>4</v>
      </c>
      <c r="F6" s="13" t="s">
        <v>14</v>
      </c>
      <c r="G6" s="21" t="s">
        <v>28</v>
      </c>
      <c r="H6" s="23" t="s">
        <v>423</v>
      </c>
      <c r="K6" s="4" t="str">
        <f>IFERROR(VLOOKUP(CONCATENATE(E6,F6),Ratings!$H$3:$I$27,2,FALSE),)</f>
        <v>Orange</v>
      </c>
    </row>
    <row r="7" spans="2:11" x14ac:dyDescent="0.25">
      <c r="B7" s="12">
        <v>2</v>
      </c>
      <c r="C7" s="38" t="s">
        <v>23</v>
      </c>
      <c r="D7" s="39"/>
      <c r="E7" s="39"/>
      <c r="F7" s="39"/>
      <c r="G7" s="39"/>
      <c r="H7" s="40"/>
      <c r="K7" s="4">
        <f>IFERROR(VLOOKUP(CONCATENATE(E7,F7),Ratings!$H$3:$I$27,2,FALSE),)</f>
        <v>0</v>
      </c>
    </row>
    <row r="8" spans="2:11" ht="167.25" customHeight="1" x14ac:dyDescent="0.25">
      <c r="B8" s="13" t="str">
        <f>$B$7&amp;"."&amp;Ratings!B25</f>
        <v>2.1</v>
      </c>
      <c r="C8" s="14" t="s">
        <v>321</v>
      </c>
      <c r="D8" s="23" t="s">
        <v>425</v>
      </c>
      <c r="E8" s="13" t="s">
        <v>6</v>
      </c>
      <c r="F8" s="13" t="s">
        <v>14</v>
      </c>
      <c r="G8" s="21" t="s">
        <v>28</v>
      </c>
      <c r="H8" s="23" t="s">
        <v>424</v>
      </c>
      <c r="K8" s="4" t="str">
        <f>IFERROR(VLOOKUP(CONCATENATE(E8,F8),Ratings!$H$3:$I$27,2,FALSE),)</f>
        <v>Orange</v>
      </c>
    </row>
    <row r="9" spans="2:11" ht="189.75" customHeight="1" x14ac:dyDescent="0.25">
      <c r="B9" s="13" t="str">
        <f>$B$7&amp;"."&amp;Ratings!B26</f>
        <v>2.2</v>
      </c>
      <c r="C9" s="14" t="s">
        <v>322</v>
      </c>
      <c r="D9" s="23" t="s">
        <v>323</v>
      </c>
      <c r="E9" s="13" t="s">
        <v>4</v>
      </c>
      <c r="F9" s="13" t="s">
        <v>14</v>
      </c>
      <c r="G9" s="21" t="s">
        <v>28</v>
      </c>
      <c r="H9" s="23" t="s">
        <v>324</v>
      </c>
      <c r="K9" s="4" t="str">
        <f>IFERROR(VLOOKUP(CONCATENATE(E9,F9),Ratings!$H$3:$I$27,2,FALSE),)</f>
        <v>Orange</v>
      </c>
    </row>
    <row r="10" spans="2:11" ht="105" customHeight="1" x14ac:dyDescent="0.25">
      <c r="B10" s="13" t="str">
        <f>$B$7&amp;"."&amp;Ratings!B27</f>
        <v>2.3</v>
      </c>
      <c r="C10" s="14" t="s">
        <v>325</v>
      </c>
      <c r="D10" s="23" t="s">
        <v>426</v>
      </c>
      <c r="E10" s="13" t="s">
        <v>7</v>
      </c>
      <c r="F10" s="13" t="s">
        <v>13</v>
      </c>
      <c r="G10" s="21" t="s">
        <v>28</v>
      </c>
      <c r="H10" s="23" t="s">
        <v>427</v>
      </c>
      <c r="K10" s="4" t="str">
        <f>IFERROR(VLOOKUP(CONCATENATE(E10,F10),Ratings!$H$3:$I$27,2,FALSE),)</f>
        <v>Orange</v>
      </c>
    </row>
    <row r="11" spans="2:11" x14ac:dyDescent="0.25">
      <c r="B11" s="12">
        <v>3</v>
      </c>
      <c r="C11" s="38" t="s">
        <v>24</v>
      </c>
      <c r="D11" s="39"/>
      <c r="E11" s="39"/>
      <c r="F11" s="39"/>
      <c r="G11" s="39"/>
      <c r="H11" s="40"/>
      <c r="K11" s="4">
        <f>IFERROR(VLOOKUP(CONCATENATE(E11,F11),Ratings!$H$3:$I$27,2,FALSE),)</f>
        <v>0</v>
      </c>
    </row>
    <row r="12" spans="2:11" ht="53.25" customHeight="1" x14ac:dyDescent="0.25">
      <c r="B12" s="13" t="str">
        <f>$B$11&amp;"."&amp;Ratings!B25</f>
        <v>3.1</v>
      </c>
      <c r="C12" s="14" t="s">
        <v>428</v>
      </c>
      <c r="D12" s="23" t="s">
        <v>433</v>
      </c>
      <c r="E12" s="13" t="s">
        <v>7</v>
      </c>
      <c r="F12" s="13" t="s">
        <v>14</v>
      </c>
      <c r="G12" s="21" t="s">
        <v>28</v>
      </c>
      <c r="H12" s="23" t="s">
        <v>326</v>
      </c>
      <c r="K12" s="4" t="str">
        <f>IFERROR(VLOOKUP(CONCATENATE(E12,F12),Ratings!$H$3:$I$27,2,FALSE),)</f>
        <v>Red</v>
      </c>
    </row>
    <row r="13" spans="2:11" ht="51.75" customHeight="1" x14ac:dyDescent="0.25">
      <c r="B13" s="13" t="str">
        <f>$B$11&amp;"."&amp;Ratings!B27</f>
        <v>3.3</v>
      </c>
      <c r="C13" s="14" t="s">
        <v>429</v>
      </c>
      <c r="D13" s="15" t="s">
        <v>430</v>
      </c>
      <c r="E13" s="13" t="s">
        <v>4</v>
      </c>
      <c r="F13" s="13" t="s">
        <v>14</v>
      </c>
      <c r="G13" s="21" t="s">
        <v>29</v>
      </c>
      <c r="H13" s="15" t="s">
        <v>431</v>
      </c>
      <c r="K13" s="4" t="str">
        <f>IFERROR(VLOOKUP(CONCATENATE(E13,F13),Ratings!$H$3:$I$27,2,FALSE),)</f>
        <v>Orange</v>
      </c>
    </row>
    <row r="14" spans="2:11" ht="54.75" customHeight="1" x14ac:dyDescent="0.25">
      <c r="B14" s="13" t="str">
        <f>$B$11&amp;"."&amp;Ratings!B28</f>
        <v>3.4</v>
      </c>
      <c r="C14" s="14" t="s">
        <v>48</v>
      </c>
      <c r="D14" s="15" t="s">
        <v>432</v>
      </c>
      <c r="E14" s="13" t="s">
        <v>4</v>
      </c>
      <c r="F14" s="13" t="s">
        <v>14</v>
      </c>
      <c r="G14" s="21" t="s">
        <v>28</v>
      </c>
      <c r="H14" s="15" t="s">
        <v>141</v>
      </c>
      <c r="K14" s="4" t="str">
        <f>IFERROR(VLOOKUP(CONCATENATE(E14,F14),Ratings!$H$3:$I$27,2,FALSE),)</f>
        <v>Orange</v>
      </c>
    </row>
    <row r="15" spans="2:11" ht="82.5" customHeight="1" x14ac:dyDescent="0.25">
      <c r="B15" s="13" t="str">
        <f>$B$11&amp;"."&amp;Ratings!B29</f>
        <v>3.5</v>
      </c>
      <c r="C15" s="14" t="s">
        <v>327</v>
      </c>
      <c r="D15" s="23" t="s">
        <v>328</v>
      </c>
      <c r="E15" s="13" t="s">
        <v>8</v>
      </c>
      <c r="F15" s="13" t="s">
        <v>13</v>
      </c>
      <c r="G15" s="21" t="s">
        <v>28</v>
      </c>
      <c r="H15" s="23" t="s">
        <v>329</v>
      </c>
      <c r="K15" s="4" t="str">
        <f>IFERROR(VLOOKUP(CONCATENATE(E15,F15),Ratings!$H$3:$I$27,2,FALSE),)</f>
        <v>Orange</v>
      </c>
    </row>
    <row r="16" spans="2:11" x14ac:dyDescent="0.25">
      <c r="B16" s="12">
        <v>4</v>
      </c>
      <c r="C16" s="38" t="s">
        <v>25</v>
      </c>
      <c r="D16" s="39"/>
      <c r="E16" s="39"/>
      <c r="F16" s="39"/>
      <c r="G16" s="39"/>
      <c r="H16" s="40"/>
      <c r="K16" s="4">
        <f>IFERROR(VLOOKUP(CONCATENATE(E16,F16),Ratings!$H$3:$I$27,2,FALSE),)</f>
        <v>0</v>
      </c>
    </row>
    <row r="17" spans="2:11" ht="67.5" customHeight="1" x14ac:dyDescent="0.25">
      <c r="B17" s="13" t="str">
        <f>$B$16&amp;"."&amp;Ratings!B25</f>
        <v>4.1</v>
      </c>
      <c r="C17" s="14" t="s">
        <v>330</v>
      </c>
      <c r="D17" s="23" t="s">
        <v>331</v>
      </c>
      <c r="E17" s="13" t="s">
        <v>7</v>
      </c>
      <c r="F17" s="13" t="s">
        <v>12</v>
      </c>
      <c r="G17" s="21" t="s">
        <v>30</v>
      </c>
      <c r="H17" s="23" t="s">
        <v>434</v>
      </c>
      <c r="K17" s="4" t="str">
        <f>IFERROR(VLOOKUP(CONCATENATE(E17,F17),Ratings!$H$3:$I$27,2,FALSE),)</f>
        <v>Yellow</v>
      </c>
    </row>
    <row r="18" spans="2:11" ht="97.5" customHeight="1" x14ac:dyDescent="0.25">
      <c r="B18" s="13" t="str">
        <f>$B$16&amp;"."&amp;Ratings!B26</f>
        <v>4.2</v>
      </c>
      <c r="C18" s="14" t="s">
        <v>332</v>
      </c>
      <c r="D18" s="23" t="s">
        <v>333</v>
      </c>
      <c r="E18" s="13" t="s">
        <v>6</v>
      </c>
      <c r="F18" s="13" t="s">
        <v>13</v>
      </c>
      <c r="G18" s="21" t="s">
        <v>28</v>
      </c>
      <c r="H18" s="23" t="s">
        <v>334</v>
      </c>
      <c r="K18" s="4" t="str">
        <f>IFERROR(VLOOKUP(CONCATENATE(E18,F18),Ratings!$H$3:$I$27,2,FALSE),)</f>
        <v>Orange</v>
      </c>
    </row>
  </sheetData>
  <mergeCells count="4">
    <mergeCell ref="C3:H3"/>
    <mergeCell ref="C7:H7"/>
    <mergeCell ref="C11:H11"/>
    <mergeCell ref="C16:H16"/>
  </mergeCells>
  <conditionalFormatting sqref="B2:B12 B15:B1048576">
    <cfRule type="expression" dxfId="440" priority="56">
      <formula>K2="Red"</formula>
    </cfRule>
    <cfRule type="expression" dxfId="439" priority="57">
      <formula>K2="Orange"</formula>
    </cfRule>
    <cfRule type="expression" dxfId="438" priority="58">
      <formula>K2="Yellow"</formula>
    </cfRule>
    <cfRule type="expression" dxfId="437" priority="59">
      <formula>K2="Green"</formula>
    </cfRule>
  </conditionalFormatting>
  <conditionalFormatting sqref="B1">
    <cfRule type="expression" dxfId="436" priority="37">
      <formula>K1="Red"</formula>
    </cfRule>
    <cfRule type="expression" dxfId="435" priority="38">
      <formula>K1="Orange"</formula>
    </cfRule>
    <cfRule type="expression" dxfId="434" priority="39">
      <formula>K1="Yellow"</formula>
    </cfRule>
    <cfRule type="expression" dxfId="433" priority="40">
      <formula>K1="Green"</formula>
    </cfRule>
  </conditionalFormatting>
  <conditionalFormatting sqref="B13">
    <cfRule type="expression" dxfId="432" priority="5">
      <formula>K13="Red"</formula>
    </cfRule>
    <cfRule type="expression" dxfId="431" priority="6">
      <formula>K13="Orange"</formula>
    </cfRule>
    <cfRule type="expression" dxfId="430" priority="7">
      <formula>K13="Yellow"</formula>
    </cfRule>
    <cfRule type="expression" dxfId="429" priority="8">
      <formula>K13="Green"</formula>
    </cfRule>
  </conditionalFormatting>
  <conditionalFormatting sqref="B14">
    <cfRule type="expression" dxfId="428" priority="1">
      <formula>K14="Red"</formula>
    </cfRule>
    <cfRule type="expression" dxfId="427" priority="2">
      <formula>K14="Orange"</formula>
    </cfRule>
    <cfRule type="expression" dxfId="426" priority="3">
      <formula>K14="Yellow"</formula>
    </cfRule>
    <cfRule type="expression" dxfId="425" priority="4">
      <formula>K14="Green"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65" operator="equal" id="{27E3CA81-0292-4350-82CB-7BD72B45B9EA}">
            <xm:f>Ratings!$B$9</xm:f>
            <x14:dxf>
              <fill>
                <patternFill>
                  <bgColor rgb="FFFF0000"/>
                </patternFill>
              </fill>
            </x14:dxf>
          </x14:cfRule>
          <x14:cfRule type="cellIs" priority="66" operator="equal" id="{7E2696CA-658D-45EB-B127-6D37AFF832B2}">
            <xm:f>Ratings!$B$8</xm:f>
            <x14:dxf>
              <fill>
                <patternFill>
                  <bgColor theme="5" tint="0.39994506668294322"/>
                </patternFill>
              </fill>
            </x14:dxf>
          </x14:cfRule>
          <x14:cfRule type="cellIs" priority="67" operator="equal" id="{08675E4F-A4C1-4054-B2E6-A89E9BDBDB1C}">
            <xm:f>Ratings!$B$7</xm:f>
            <x14:dxf>
              <fill>
                <patternFill>
                  <bgColor theme="7" tint="0.39994506668294322"/>
                </patternFill>
              </fill>
            </x14:dxf>
          </x14:cfRule>
          <x14:cfRule type="cellIs" priority="68" operator="equal" id="{6655883B-FA7A-4BF3-AB3A-D2364061FB14}">
            <xm:f>Ratings!$B$6</xm:f>
            <x14:dxf>
              <fill>
                <patternFill>
                  <bgColor theme="9" tint="0.39994506668294322"/>
                </patternFill>
              </fill>
            </x14:dxf>
          </x14:cfRule>
          <x14:cfRule type="cellIs" priority="69" operator="equal" id="{826A903F-0A81-4205-ACEB-DDED3C41EC8F}">
            <xm:f>Ratings!$B$5</xm:f>
            <x14:dxf>
              <fill>
                <patternFill>
                  <bgColor rgb="FF92D050"/>
                </patternFill>
              </fill>
            </x14:dxf>
          </x14:cfRule>
          <xm:sqref>E2:E12 E15:E1048576</xm:sqref>
        </x14:conditionalFormatting>
        <x14:conditionalFormatting xmlns:xm="http://schemas.microsoft.com/office/excel/2006/main">
          <x14:cfRule type="cellIs" priority="60" operator="equal" id="{7AD21499-C020-45F0-8106-DCBB0173B1D0}">
            <xm:f>Ratings!$B$16</xm:f>
            <x14:dxf>
              <fill>
                <patternFill>
                  <bgColor rgb="FFFF0000"/>
                </patternFill>
              </fill>
            </x14:dxf>
          </x14:cfRule>
          <x14:cfRule type="cellIs" priority="61" operator="equal" id="{813D6778-F915-461E-9441-976C4CAE90D9}">
            <xm:f>Ratings!$B$15</xm:f>
            <x14:dxf>
              <fill>
                <patternFill>
                  <bgColor theme="5" tint="0.39994506668294322"/>
                </patternFill>
              </fill>
            </x14:dxf>
          </x14:cfRule>
          <x14:cfRule type="cellIs" priority="62" operator="equal" id="{3E2791F8-279D-4FA1-8878-A80296380AD3}">
            <xm:f>Ratings!$B$14</xm:f>
            <x14:dxf>
              <fill>
                <patternFill>
                  <bgColor theme="7" tint="0.39994506668294322"/>
                </patternFill>
              </fill>
            </x14:dxf>
          </x14:cfRule>
          <x14:cfRule type="cellIs" priority="63" operator="equal" id="{BDA7466D-8DC0-468B-8E15-BABA32179B97}">
            <xm:f>Ratings!$B$13</xm:f>
            <x14:dxf>
              <fill>
                <patternFill>
                  <bgColor theme="9" tint="0.39994506668294322"/>
                </patternFill>
              </fill>
            </x14:dxf>
          </x14:cfRule>
          <x14:cfRule type="cellIs" priority="64" operator="equal" id="{A5C2D564-9E14-4203-AA02-86BB0594B462}">
            <xm:f>Ratings!$B$12</xm:f>
            <x14:dxf>
              <fill>
                <patternFill>
                  <bgColor rgb="FF92D050"/>
                </patternFill>
              </fill>
            </x14:dxf>
          </x14:cfRule>
          <xm:sqref>F2:F12 F15:F1048576</xm:sqref>
        </x14:conditionalFormatting>
        <x14:conditionalFormatting xmlns:xm="http://schemas.microsoft.com/office/excel/2006/main">
          <x14:cfRule type="cellIs" priority="51" operator="equal" id="{FCDD153B-9A96-497E-95FD-494F35AA0641}">
            <xm:f>'\Users\w.dol\Downloads\[PoD Country Risk Assessment - Iraq.xlsx]Ratings'!#REF!</xm:f>
            <x14:dxf>
              <fill>
                <patternFill>
                  <bgColor rgb="FFFF0000"/>
                </patternFill>
              </fill>
            </x14:dxf>
          </x14:cfRule>
          <x14:cfRule type="cellIs" priority="52" operator="equal" id="{F2D572FD-1920-4E9D-92DC-00A711D9F233}">
            <xm:f>'\Users\w.dol\Downloads\[PoD Country Risk Assessment - Iraq.xlsx]Ratings'!#REF!</xm:f>
            <x14:dxf>
              <fill>
                <patternFill>
                  <bgColor theme="5" tint="0.39994506668294322"/>
                </patternFill>
              </fill>
            </x14:dxf>
          </x14:cfRule>
          <x14:cfRule type="cellIs" priority="53" operator="equal" id="{9583C40D-114D-4C4A-BDB0-C723E38D1B70}">
            <xm:f>'\Users\w.dol\Downloads\[PoD Country Risk Assessment - Iraq.xlsx]Ratings'!#REF!</xm:f>
            <x14:dxf>
              <fill>
                <patternFill>
                  <bgColor theme="7" tint="0.39994506668294322"/>
                </patternFill>
              </fill>
            </x14:dxf>
          </x14:cfRule>
          <x14:cfRule type="cellIs" priority="54" operator="equal" id="{12F6F0B8-DD76-4F62-8191-B816B278F191}">
            <xm:f>'\Users\w.dol\Downloads\[PoD Country Risk Assessment - Iraq.xlsx]Ratings'!#REF!</xm:f>
            <x14:dxf>
              <fill>
                <patternFill>
                  <bgColor theme="9" tint="0.39994506668294322"/>
                </patternFill>
              </fill>
            </x14:dxf>
          </x14:cfRule>
          <x14:cfRule type="cellIs" priority="55" operator="equal" id="{B141C713-08A9-4BCB-8C63-1494036E65B9}">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46" operator="equal" id="{59BC9708-6E1D-42C0-B1B8-A3FDAE085874}">
            <xm:f>Ratings!$B$9</xm:f>
            <x14:dxf>
              <fill>
                <patternFill>
                  <bgColor rgb="FFFF0000"/>
                </patternFill>
              </fill>
            </x14:dxf>
          </x14:cfRule>
          <x14:cfRule type="cellIs" priority="47" operator="equal" id="{149B2D92-2AB4-46CA-866F-A91F196868E7}">
            <xm:f>Ratings!$B$8</xm:f>
            <x14:dxf>
              <fill>
                <patternFill>
                  <bgColor theme="5" tint="0.39994506668294322"/>
                </patternFill>
              </fill>
            </x14:dxf>
          </x14:cfRule>
          <x14:cfRule type="cellIs" priority="48" operator="equal" id="{DFDAC0C4-DC12-40F8-A810-93091DE5ECB7}">
            <xm:f>Ratings!$B$7</xm:f>
            <x14:dxf>
              <fill>
                <patternFill>
                  <bgColor theme="7" tint="0.39994506668294322"/>
                </patternFill>
              </fill>
            </x14:dxf>
          </x14:cfRule>
          <x14:cfRule type="cellIs" priority="49" operator="equal" id="{1A4BFD61-FA53-4CF1-8EF1-6A89B574A989}">
            <xm:f>Ratings!$B$6</xm:f>
            <x14:dxf>
              <fill>
                <patternFill>
                  <bgColor theme="9" tint="0.39994506668294322"/>
                </patternFill>
              </fill>
            </x14:dxf>
          </x14:cfRule>
          <x14:cfRule type="cellIs" priority="50" operator="equal" id="{6618C4AA-9923-4534-91F1-21A5503EA028}">
            <xm:f>Ratings!$B$5</xm:f>
            <x14:dxf>
              <fill>
                <patternFill>
                  <bgColor rgb="FF92D050"/>
                </patternFill>
              </fill>
            </x14:dxf>
          </x14:cfRule>
          <xm:sqref>E1</xm:sqref>
        </x14:conditionalFormatting>
        <x14:conditionalFormatting xmlns:xm="http://schemas.microsoft.com/office/excel/2006/main">
          <x14:cfRule type="cellIs" priority="41" operator="equal" id="{FBE01866-7A9B-4754-AE76-FA62ACE5B7B4}">
            <xm:f>Ratings!$B$16</xm:f>
            <x14:dxf>
              <fill>
                <patternFill>
                  <bgColor rgb="FFFF0000"/>
                </patternFill>
              </fill>
            </x14:dxf>
          </x14:cfRule>
          <x14:cfRule type="cellIs" priority="42" operator="equal" id="{E6F471A9-2867-4FA1-BCEF-6B649510F6A3}">
            <xm:f>Ratings!$B$15</xm:f>
            <x14:dxf>
              <fill>
                <patternFill>
                  <bgColor theme="5" tint="0.39994506668294322"/>
                </patternFill>
              </fill>
            </x14:dxf>
          </x14:cfRule>
          <x14:cfRule type="cellIs" priority="43" operator="equal" id="{C752049A-AC90-4F9E-B7F7-23DEE4595C43}">
            <xm:f>Ratings!$B$14</xm:f>
            <x14:dxf>
              <fill>
                <patternFill>
                  <bgColor theme="7" tint="0.39994506668294322"/>
                </patternFill>
              </fill>
            </x14:dxf>
          </x14:cfRule>
          <x14:cfRule type="cellIs" priority="44" operator="equal" id="{B58F29E0-CFCB-436D-9C11-8569004345FB}">
            <xm:f>Ratings!$B$13</xm:f>
            <x14:dxf>
              <fill>
                <patternFill>
                  <bgColor theme="9" tint="0.39994506668294322"/>
                </patternFill>
              </fill>
            </x14:dxf>
          </x14:cfRule>
          <x14:cfRule type="cellIs" priority="45" operator="equal" id="{00062C17-0B35-45C4-956D-8A8BBDB76CC6}">
            <xm:f>Ratings!$B$12</xm:f>
            <x14:dxf>
              <fill>
                <patternFill>
                  <bgColor rgb="FF92D050"/>
                </patternFill>
              </fill>
            </x14:dxf>
          </x14:cfRule>
          <xm:sqref>F1</xm:sqref>
        </x14:conditionalFormatting>
        <x14:conditionalFormatting xmlns:xm="http://schemas.microsoft.com/office/excel/2006/main">
          <x14:cfRule type="cellIs" priority="32" operator="equal" id="{251F38EE-3BD8-488D-90B0-3F2FBB455279}">
            <xm:f>Ratings!$B$9</xm:f>
            <x14:dxf>
              <fill>
                <patternFill>
                  <bgColor rgb="FFFF0000"/>
                </patternFill>
              </fill>
            </x14:dxf>
          </x14:cfRule>
          <x14:cfRule type="cellIs" priority="33" operator="equal" id="{3AC77860-C963-4076-8441-4146A6DBA3E0}">
            <xm:f>Ratings!$B$8</xm:f>
            <x14:dxf>
              <fill>
                <patternFill>
                  <bgColor theme="5" tint="0.39994506668294322"/>
                </patternFill>
              </fill>
            </x14:dxf>
          </x14:cfRule>
          <x14:cfRule type="cellIs" priority="34" operator="equal" id="{575E985E-9AFA-4412-B248-A9BE1A562FA5}">
            <xm:f>Ratings!$B$7</xm:f>
            <x14:dxf>
              <fill>
                <patternFill>
                  <bgColor theme="7" tint="0.39994506668294322"/>
                </patternFill>
              </fill>
            </x14:dxf>
          </x14:cfRule>
          <x14:cfRule type="cellIs" priority="35" operator="equal" id="{28BC4723-059D-433A-94F6-EE0ECA0D065E}">
            <xm:f>Ratings!$B$6</xm:f>
            <x14:dxf>
              <fill>
                <patternFill>
                  <bgColor theme="9" tint="0.39994506668294322"/>
                </patternFill>
              </fill>
            </x14:dxf>
          </x14:cfRule>
          <x14:cfRule type="cellIs" priority="36" operator="equal" id="{46234477-5D27-46B0-A0BA-A5BAE45617ED}">
            <xm:f>Ratings!$B$5</xm:f>
            <x14:dxf>
              <fill>
                <patternFill>
                  <bgColor rgb="FF92D050"/>
                </patternFill>
              </fill>
            </x14:dxf>
          </x14:cfRule>
          <xm:sqref>E13</xm:sqref>
        </x14:conditionalFormatting>
        <x14:conditionalFormatting xmlns:xm="http://schemas.microsoft.com/office/excel/2006/main">
          <x14:cfRule type="cellIs" priority="27" operator="equal" id="{7AB3D921-78DB-4BCE-842B-D5FBC532824F}">
            <xm:f>Ratings!$B$16</xm:f>
            <x14:dxf>
              <fill>
                <patternFill>
                  <bgColor rgb="FFFF0000"/>
                </patternFill>
              </fill>
            </x14:dxf>
          </x14:cfRule>
          <x14:cfRule type="cellIs" priority="28" operator="equal" id="{CDE0ADD9-740B-488C-8C51-F3229476864C}">
            <xm:f>Ratings!$B$15</xm:f>
            <x14:dxf>
              <fill>
                <patternFill>
                  <bgColor theme="5" tint="0.39994506668294322"/>
                </patternFill>
              </fill>
            </x14:dxf>
          </x14:cfRule>
          <x14:cfRule type="cellIs" priority="29" operator="equal" id="{6158B3E7-A95C-4264-A8ED-0472C93900BE}">
            <xm:f>Ratings!$B$14</xm:f>
            <x14:dxf>
              <fill>
                <patternFill>
                  <bgColor theme="7" tint="0.39994506668294322"/>
                </patternFill>
              </fill>
            </x14:dxf>
          </x14:cfRule>
          <x14:cfRule type="cellIs" priority="30" operator="equal" id="{FBA453DD-FF82-4220-8755-86AA7B18CE3B}">
            <xm:f>Ratings!$B$13</xm:f>
            <x14:dxf>
              <fill>
                <patternFill>
                  <bgColor theme="9" tint="0.39994506668294322"/>
                </patternFill>
              </fill>
            </x14:dxf>
          </x14:cfRule>
          <x14:cfRule type="cellIs" priority="31" operator="equal" id="{B117F424-ADA1-4C86-B12F-2C0409A2670A}">
            <xm:f>Ratings!$B$12</xm:f>
            <x14:dxf>
              <fill>
                <patternFill>
                  <bgColor rgb="FF92D050"/>
                </patternFill>
              </fill>
            </x14:dxf>
          </x14:cfRule>
          <xm:sqref>F13</xm:sqref>
        </x14:conditionalFormatting>
        <x14:conditionalFormatting xmlns:xm="http://schemas.microsoft.com/office/excel/2006/main">
          <x14:cfRule type="cellIs" priority="18" operator="equal" id="{99881954-A35D-4B5F-B1A3-1AD413FAED59}">
            <xm:f>Ratings!$B$9</xm:f>
            <x14:dxf>
              <fill>
                <patternFill>
                  <bgColor rgb="FFFF0000"/>
                </patternFill>
              </fill>
            </x14:dxf>
          </x14:cfRule>
          <x14:cfRule type="cellIs" priority="19" operator="equal" id="{1E12FA2B-CA7A-4DAB-A27E-3C1BA2AB39EF}">
            <xm:f>Ratings!$B$8</xm:f>
            <x14:dxf>
              <fill>
                <patternFill>
                  <bgColor theme="5" tint="0.39994506668294322"/>
                </patternFill>
              </fill>
            </x14:dxf>
          </x14:cfRule>
          <x14:cfRule type="cellIs" priority="20" operator="equal" id="{2D0B786A-F1A8-4399-9A35-5B1BE5FCAC9A}">
            <xm:f>Ratings!$B$7</xm:f>
            <x14:dxf>
              <fill>
                <patternFill>
                  <bgColor theme="7" tint="0.39994506668294322"/>
                </patternFill>
              </fill>
            </x14:dxf>
          </x14:cfRule>
          <x14:cfRule type="cellIs" priority="21" operator="equal" id="{52652838-E54D-437A-BB18-079E91075C1D}">
            <xm:f>Ratings!$B$6</xm:f>
            <x14:dxf>
              <fill>
                <patternFill>
                  <bgColor theme="9" tint="0.39994506668294322"/>
                </patternFill>
              </fill>
            </x14:dxf>
          </x14:cfRule>
          <x14:cfRule type="cellIs" priority="22" operator="equal" id="{F85F3F27-9722-480B-97C5-21AF489052BA}">
            <xm:f>Ratings!$B$5</xm:f>
            <x14:dxf>
              <fill>
                <patternFill>
                  <bgColor rgb="FF92D050"/>
                </patternFill>
              </fill>
            </x14:dxf>
          </x14:cfRule>
          <xm:sqref>E14</xm:sqref>
        </x14:conditionalFormatting>
        <x14:conditionalFormatting xmlns:xm="http://schemas.microsoft.com/office/excel/2006/main">
          <x14:cfRule type="cellIs" priority="13" operator="equal" id="{16F8F89E-95D6-40B9-BC29-A7E64C265B39}">
            <xm:f>Ratings!$B$16</xm:f>
            <x14:dxf>
              <fill>
                <patternFill>
                  <bgColor rgb="FFFF0000"/>
                </patternFill>
              </fill>
            </x14:dxf>
          </x14:cfRule>
          <x14:cfRule type="cellIs" priority="14" operator="equal" id="{41D1EF6E-5598-4E52-8079-BA110A413827}">
            <xm:f>Ratings!$B$15</xm:f>
            <x14:dxf>
              <fill>
                <patternFill>
                  <bgColor theme="5" tint="0.39994506668294322"/>
                </patternFill>
              </fill>
            </x14:dxf>
          </x14:cfRule>
          <x14:cfRule type="cellIs" priority="15" operator="equal" id="{25B2956E-CE7E-4E6D-819B-5B9B1D56F774}">
            <xm:f>Ratings!$B$14</xm:f>
            <x14:dxf>
              <fill>
                <patternFill>
                  <bgColor theme="7" tint="0.39994506668294322"/>
                </patternFill>
              </fill>
            </x14:dxf>
          </x14:cfRule>
          <x14:cfRule type="cellIs" priority="16" operator="equal" id="{43FE6F20-C398-45D5-B64D-FBAA8CFD7EA0}">
            <xm:f>Ratings!$B$13</xm:f>
            <x14:dxf>
              <fill>
                <patternFill>
                  <bgColor theme="9" tint="0.39994506668294322"/>
                </patternFill>
              </fill>
            </x14:dxf>
          </x14:cfRule>
          <x14:cfRule type="cellIs" priority="17" operator="equal" id="{57B201A6-2FFA-4BFB-9496-B23953132A14}">
            <xm:f>Ratings!$B$12</xm:f>
            <x14:dxf>
              <fill>
                <patternFill>
                  <bgColor rgb="FF92D050"/>
                </patternFill>
              </fill>
            </x14:dxf>
          </x14:cfRule>
          <xm:sqref>F14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E17:E18 E4:E6 E8:E10 E12:E15</xm:sqref>
        </x14:dataValidation>
        <x14:dataValidation type="list" allowBlank="1" showInputMessage="1" showErrorMessage="1">
          <x14:formula1>
            <xm:f>Ratings!$B$12:$B$16</xm:f>
          </x14:formula1>
          <xm:sqref>F17:F18 F4:F6 F8:F10 F12:F15</xm:sqref>
        </x14:dataValidation>
        <x14:dataValidation type="list" allowBlank="1" showInputMessage="1" showErrorMessage="1">
          <x14:formula1>
            <xm:f>Ratings!$B$19:$B$22</xm:f>
          </x14:formula1>
          <xm:sqref>G17:G18 G4:G6 G8:G10 G12:G15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showGridLines="0" topLeftCell="A7" zoomScale="80" zoomScaleNormal="80" workbookViewId="0">
      <selection activeCell="H15" sqref="H15"/>
    </sheetView>
  </sheetViews>
  <sheetFormatPr defaultColWidth="33.42578125" defaultRowHeight="15" x14ac:dyDescent="0.25"/>
  <cols>
    <col min="1" max="1" width="2" customWidth="1"/>
    <col min="2" max="2" width="5.140625" bestFit="1" customWidth="1"/>
    <col min="3" max="3" width="34.140625" customWidth="1"/>
    <col min="4" max="4" width="54.5703125" customWidth="1"/>
    <col min="5" max="5" width="20.7109375" customWidth="1"/>
    <col min="6" max="6" width="19.42578125" customWidth="1"/>
    <col min="7" max="7" width="14.7109375" style="22" customWidth="1"/>
    <col min="8" max="8" width="48.5703125" style="2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29" t="s">
        <v>19</v>
      </c>
      <c r="K2" s="3"/>
    </row>
    <row r="3" spans="2:11" x14ac:dyDescent="0.25">
      <c r="B3" s="12">
        <v>1</v>
      </c>
      <c r="C3" s="38" t="s">
        <v>22</v>
      </c>
      <c r="D3" s="39"/>
      <c r="E3" s="39"/>
      <c r="F3" s="39"/>
      <c r="G3" s="39"/>
      <c r="H3" s="40"/>
      <c r="K3" s="4"/>
    </row>
    <row r="4" spans="2:11" ht="63.75" x14ac:dyDescent="0.25">
      <c r="B4" s="13" t="str">
        <f>$B$3&amp;"."&amp;Ratings!B25</f>
        <v>1.1</v>
      </c>
      <c r="C4" s="14" t="s">
        <v>460</v>
      </c>
      <c r="D4" s="15" t="s">
        <v>335</v>
      </c>
      <c r="E4" s="13" t="s">
        <v>7</v>
      </c>
      <c r="F4" s="13" t="s">
        <v>14</v>
      </c>
      <c r="G4" s="21" t="s">
        <v>28</v>
      </c>
      <c r="H4" s="23" t="s">
        <v>452</v>
      </c>
      <c r="K4" s="4" t="str">
        <f>IFERROR(VLOOKUP(CONCATENATE(E4,F4),Ratings!$H$3:$I$27,2,FALSE),)</f>
        <v>Red</v>
      </c>
    </row>
    <row r="5" spans="2:11" ht="50.25" customHeight="1" x14ac:dyDescent="0.25">
      <c r="B5" s="13" t="str">
        <f>$B$3&amp;"."&amp;Ratings!B26</f>
        <v>1.2</v>
      </c>
      <c r="C5" s="14" t="s">
        <v>104</v>
      </c>
      <c r="D5" s="15" t="s">
        <v>336</v>
      </c>
      <c r="E5" s="13" t="s">
        <v>6</v>
      </c>
      <c r="F5" s="13" t="s">
        <v>13</v>
      </c>
      <c r="G5" s="21" t="s">
        <v>28</v>
      </c>
      <c r="H5" s="23" t="s">
        <v>461</v>
      </c>
      <c r="K5" s="4" t="str">
        <f>IFERROR(VLOOKUP(CONCATENATE(E5,F5),Ratings!$H$3:$I$27,2,FALSE),)</f>
        <v>Orange</v>
      </c>
    </row>
    <row r="6" spans="2:11" ht="68.25" customHeight="1" x14ac:dyDescent="0.25">
      <c r="B6" s="13" t="str">
        <f>$B$3&amp;"."&amp;Ratings!B27</f>
        <v>1.3</v>
      </c>
      <c r="C6" s="14" t="s">
        <v>105</v>
      </c>
      <c r="D6" s="15" t="s">
        <v>337</v>
      </c>
      <c r="E6" s="13" t="s">
        <v>8</v>
      </c>
      <c r="F6" s="13" t="s">
        <v>14</v>
      </c>
      <c r="G6" s="21" t="s">
        <v>28</v>
      </c>
      <c r="H6" s="23" t="s">
        <v>453</v>
      </c>
      <c r="K6" s="4" t="str">
        <f>IFERROR(VLOOKUP(CONCATENATE(E6,F6),Ratings!$H$3:$I$27,2,FALSE),)</f>
        <v>Red</v>
      </c>
    </row>
    <row r="7" spans="2:11" x14ac:dyDescent="0.25">
      <c r="B7" s="12">
        <v>2</v>
      </c>
      <c r="C7" s="38" t="s">
        <v>23</v>
      </c>
      <c r="D7" s="39"/>
      <c r="E7" s="39"/>
      <c r="F7" s="39"/>
      <c r="G7" s="39"/>
      <c r="H7" s="40"/>
      <c r="K7" s="4">
        <f>IFERROR(VLOOKUP(CONCATENATE(E7,F7),Ratings!$H$3:$I$27,2,FALSE),)</f>
        <v>0</v>
      </c>
    </row>
    <row r="8" spans="2:11" ht="55.5" customHeight="1" x14ac:dyDescent="0.25">
      <c r="B8" s="13" t="str">
        <f>$B$7&amp;"."&amp;Ratings!B25</f>
        <v>2.1</v>
      </c>
      <c r="C8" s="14" t="s">
        <v>338</v>
      </c>
      <c r="D8" s="15" t="s">
        <v>339</v>
      </c>
      <c r="E8" s="13" t="s">
        <v>8</v>
      </c>
      <c r="F8" s="13" t="s">
        <v>13</v>
      </c>
      <c r="G8" s="21" t="s">
        <v>28</v>
      </c>
      <c r="H8" s="23" t="s">
        <v>462</v>
      </c>
      <c r="K8" s="4" t="str">
        <f>IFERROR(VLOOKUP(CONCATENATE(E8,F8),Ratings!$H$3:$I$27,2,FALSE),)</f>
        <v>Orange</v>
      </c>
    </row>
    <row r="9" spans="2:11" ht="57.75" customHeight="1" x14ac:dyDescent="0.25">
      <c r="B9" s="13" t="str">
        <f>$B$7&amp;"."&amp;Ratings!B26</f>
        <v>2.2</v>
      </c>
      <c r="C9" s="14" t="s">
        <v>463</v>
      </c>
      <c r="D9" s="15" t="s">
        <v>106</v>
      </c>
      <c r="E9" s="13" t="s">
        <v>7</v>
      </c>
      <c r="F9" s="13" t="s">
        <v>13</v>
      </c>
      <c r="G9" s="21" t="s">
        <v>28</v>
      </c>
      <c r="H9" s="23" t="s">
        <v>454</v>
      </c>
      <c r="K9" s="4" t="str">
        <f>IFERROR(VLOOKUP(CONCATENATE(E9,F9),Ratings!$H$3:$I$27,2,FALSE),)</f>
        <v>Orange</v>
      </c>
    </row>
    <row r="10" spans="2:11" ht="45" customHeight="1" x14ac:dyDescent="0.25">
      <c r="B10" s="13" t="str">
        <f>$B$7&amp;"."&amp;Ratings!B27</f>
        <v>2.3</v>
      </c>
      <c r="C10" s="14" t="s">
        <v>340</v>
      </c>
      <c r="D10" s="15" t="s">
        <v>341</v>
      </c>
      <c r="E10" s="13" t="s">
        <v>6</v>
      </c>
      <c r="F10" s="13" t="s">
        <v>13</v>
      </c>
      <c r="G10" s="21" t="s">
        <v>28</v>
      </c>
      <c r="H10" s="23" t="s">
        <v>455</v>
      </c>
      <c r="K10" s="4" t="str">
        <f>IFERROR(VLOOKUP(CONCATENATE(E10,F10),Ratings!$H$3:$I$27,2,FALSE),)</f>
        <v>Orange</v>
      </c>
    </row>
    <row r="11" spans="2:11" x14ac:dyDescent="0.25">
      <c r="B11" s="12">
        <v>3</v>
      </c>
      <c r="C11" s="38" t="s">
        <v>24</v>
      </c>
      <c r="D11" s="39"/>
      <c r="E11" s="39"/>
      <c r="F11" s="39"/>
      <c r="G11" s="39"/>
      <c r="H11" s="40"/>
      <c r="K11" s="4">
        <f>IFERROR(VLOOKUP(CONCATENATE(E11,F11),Ratings!$H$3:$I$27,2,FALSE),)</f>
        <v>0</v>
      </c>
    </row>
    <row r="12" spans="2:11" ht="61.5" customHeight="1" x14ac:dyDescent="0.25">
      <c r="B12" s="13" t="str">
        <f>$B$11&amp;"."&amp;Ratings!B25</f>
        <v>3.1</v>
      </c>
      <c r="C12" s="14" t="s">
        <v>464</v>
      </c>
      <c r="D12" s="15" t="s">
        <v>342</v>
      </c>
      <c r="E12" s="13" t="s">
        <v>7</v>
      </c>
      <c r="F12" s="13" t="s">
        <v>12</v>
      </c>
      <c r="G12" s="21" t="s">
        <v>28</v>
      </c>
      <c r="H12" s="23" t="s">
        <v>456</v>
      </c>
      <c r="K12" s="4" t="str">
        <f>IFERROR(VLOOKUP(CONCATENATE(E12,F12),Ratings!$H$3:$I$27,2,FALSE),)</f>
        <v>Yellow</v>
      </c>
    </row>
    <row r="13" spans="2:11" ht="63.75" x14ac:dyDescent="0.25">
      <c r="B13" s="13" t="str">
        <f>$B$11&amp;"."&amp;Ratings!B26</f>
        <v>3.2</v>
      </c>
      <c r="C13" s="14" t="s">
        <v>107</v>
      </c>
      <c r="D13" s="15" t="s">
        <v>108</v>
      </c>
      <c r="E13" s="13" t="s">
        <v>6</v>
      </c>
      <c r="F13" s="13" t="s">
        <v>14</v>
      </c>
      <c r="G13" s="21" t="s">
        <v>28</v>
      </c>
      <c r="H13" s="23" t="s">
        <v>457</v>
      </c>
      <c r="K13" s="4" t="str">
        <f>IFERROR(VLOOKUP(CONCATENATE(E13,F13),Ratings!$H$3:$I$27,2,FALSE),)</f>
        <v>Orange</v>
      </c>
    </row>
    <row r="14" spans="2:11" x14ac:dyDescent="0.25">
      <c r="B14" s="12">
        <v>4</v>
      </c>
      <c r="C14" s="38" t="s">
        <v>25</v>
      </c>
      <c r="D14" s="39"/>
      <c r="E14" s="39"/>
      <c r="F14" s="39"/>
      <c r="G14" s="39"/>
      <c r="H14" s="40"/>
      <c r="K14" s="4">
        <f>IFERROR(VLOOKUP(CONCATENATE(E14,F14),Ratings!$H$3:$I$27,2,FALSE),)</f>
        <v>0</v>
      </c>
    </row>
    <row r="15" spans="2:11" ht="58.5" customHeight="1" x14ac:dyDescent="0.25">
      <c r="B15" s="13" t="str">
        <f>$B$14&amp;"."&amp;Ratings!B25</f>
        <v>4.1</v>
      </c>
      <c r="C15" s="14" t="s">
        <v>109</v>
      </c>
      <c r="D15" s="15" t="s">
        <v>343</v>
      </c>
      <c r="E15" s="13" t="s">
        <v>4</v>
      </c>
      <c r="F15" s="13" t="s">
        <v>13</v>
      </c>
      <c r="G15" s="21" t="s">
        <v>30</v>
      </c>
      <c r="H15" s="23" t="s">
        <v>484</v>
      </c>
      <c r="K15" s="4" t="str">
        <f>IFERROR(VLOOKUP(CONCATENATE(E15,F15),Ratings!$H$3:$I$27,2,FALSE),)</f>
        <v>Yellow</v>
      </c>
    </row>
    <row r="16" spans="2:11" ht="51" x14ac:dyDescent="0.25">
      <c r="B16" s="13" t="str">
        <f>$B$14&amp;"."&amp;Ratings!B26</f>
        <v>4.2</v>
      </c>
      <c r="C16" s="14" t="s">
        <v>465</v>
      </c>
      <c r="D16" s="15" t="s">
        <v>344</v>
      </c>
      <c r="E16" s="13" t="s">
        <v>4</v>
      </c>
      <c r="F16" s="13" t="s">
        <v>13</v>
      </c>
      <c r="G16" s="21" t="s">
        <v>28</v>
      </c>
      <c r="H16" s="23" t="s">
        <v>458</v>
      </c>
      <c r="K16" s="4" t="str">
        <f>IFERROR(VLOOKUP(CONCATENATE(E16,F16),Ratings!$H$3:$I$27,2,FALSE),)</f>
        <v>Yellow</v>
      </c>
    </row>
    <row r="17" spans="2:11" ht="51" x14ac:dyDescent="0.25">
      <c r="B17" s="13" t="str">
        <f>$B$14&amp;"."&amp;Ratings!B27</f>
        <v>4.3</v>
      </c>
      <c r="C17" s="14" t="s">
        <v>110</v>
      </c>
      <c r="D17" s="15" t="s">
        <v>111</v>
      </c>
      <c r="E17" s="13" t="s">
        <v>4</v>
      </c>
      <c r="F17" s="13" t="s">
        <v>14</v>
      </c>
      <c r="G17" s="21" t="s">
        <v>28</v>
      </c>
      <c r="H17" s="23" t="s">
        <v>459</v>
      </c>
      <c r="K17" s="4" t="str">
        <f>IFERROR(VLOOKUP(CONCATENATE(E17,F17),Ratings!$H$3:$I$27,2,FALSE),)</f>
        <v>Orange</v>
      </c>
    </row>
  </sheetData>
  <mergeCells count="4">
    <mergeCell ref="C3:H3"/>
    <mergeCell ref="C7:H7"/>
    <mergeCell ref="C11:H11"/>
    <mergeCell ref="C14:H14"/>
  </mergeCells>
  <conditionalFormatting sqref="B2:B16 B18:B1048576">
    <cfRule type="expression" dxfId="379" priority="34">
      <formula>K2="Red"</formula>
    </cfRule>
    <cfRule type="expression" dxfId="378" priority="35">
      <formula>K2="Orange"</formula>
    </cfRule>
    <cfRule type="expression" dxfId="377" priority="36">
      <formula>K2="Yellow"</formula>
    </cfRule>
    <cfRule type="expression" dxfId="376" priority="37">
      <formula>K2="Green"</formula>
    </cfRule>
  </conditionalFormatting>
  <conditionalFormatting sqref="B1">
    <cfRule type="expression" dxfId="375" priority="15">
      <formula>K1="Red"</formula>
    </cfRule>
    <cfRule type="expression" dxfId="374" priority="16">
      <formula>K1="Orange"</formula>
    </cfRule>
    <cfRule type="expression" dxfId="373" priority="17">
      <formula>K1="Yellow"</formula>
    </cfRule>
    <cfRule type="expression" dxfId="372" priority="18">
      <formula>K1="Green"</formula>
    </cfRule>
  </conditionalFormatting>
  <conditionalFormatting sqref="B17">
    <cfRule type="expression" dxfId="371" priority="1">
      <formula>K17="Red"</formula>
    </cfRule>
    <cfRule type="expression" dxfId="370" priority="2">
      <formula>K17="Orange"</formula>
    </cfRule>
    <cfRule type="expression" dxfId="369" priority="3">
      <formula>K17="Yellow"</formula>
    </cfRule>
    <cfRule type="expression" dxfId="368" priority="4">
      <formula>K17="Green"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3" operator="equal" id="{355B3C0B-9255-4CE9-84D4-FCAD44E7E4A3}">
            <xm:f>Ratings!$B$9</xm:f>
            <x14:dxf>
              <fill>
                <patternFill>
                  <bgColor rgb="FFFF0000"/>
                </patternFill>
              </fill>
            </x14:dxf>
          </x14:cfRule>
          <x14:cfRule type="cellIs" priority="44" operator="equal" id="{2AAE3BCD-696A-4A5C-AF89-B89CA42CB2B0}">
            <xm:f>Ratings!$B$8</xm:f>
            <x14:dxf>
              <fill>
                <patternFill>
                  <bgColor theme="5" tint="0.39994506668294322"/>
                </patternFill>
              </fill>
            </x14:dxf>
          </x14:cfRule>
          <x14:cfRule type="cellIs" priority="45" operator="equal" id="{4D837F4D-72E1-4C67-B24B-E4F5A926F539}">
            <xm:f>Ratings!$B$7</xm:f>
            <x14:dxf>
              <fill>
                <patternFill>
                  <bgColor theme="7" tint="0.39994506668294322"/>
                </patternFill>
              </fill>
            </x14:dxf>
          </x14:cfRule>
          <x14:cfRule type="cellIs" priority="46" operator="equal" id="{E7CB9BAB-24F9-42DA-86D7-4170C1812C68}">
            <xm:f>Ratings!$B$6</xm:f>
            <x14:dxf>
              <fill>
                <patternFill>
                  <bgColor theme="9" tint="0.39994506668294322"/>
                </patternFill>
              </fill>
            </x14:dxf>
          </x14:cfRule>
          <x14:cfRule type="cellIs" priority="47" operator="equal" id="{E8666ADA-E655-4698-9C7B-5B37E1762254}">
            <xm:f>Ratings!$B$5</xm:f>
            <x14:dxf>
              <fill>
                <patternFill>
                  <bgColor rgb="FF92D050"/>
                </patternFill>
              </fill>
            </x14:dxf>
          </x14:cfRule>
          <xm:sqref>E18:E1048576 E2:E16</xm:sqref>
        </x14:conditionalFormatting>
        <x14:conditionalFormatting xmlns:xm="http://schemas.microsoft.com/office/excel/2006/main">
          <x14:cfRule type="cellIs" priority="38" operator="equal" id="{6300912C-4B54-4918-86F7-CF3DF4C870D6}">
            <xm:f>Ratings!$B$16</xm:f>
            <x14:dxf>
              <fill>
                <patternFill>
                  <bgColor rgb="FFFF0000"/>
                </patternFill>
              </fill>
            </x14:dxf>
          </x14:cfRule>
          <x14:cfRule type="cellIs" priority="39" operator="equal" id="{FC133D73-DF51-480F-A94A-1AA344EAC6C7}">
            <xm:f>Ratings!$B$15</xm:f>
            <x14:dxf>
              <fill>
                <patternFill>
                  <bgColor theme="5" tint="0.39994506668294322"/>
                </patternFill>
              </fill>
            </x14:dxf>
          </x14:cfRule>
          <x14:cfRule type="cellIs" priority="40" operator="equal" id="{94694821-0DE8-4EB0-8F6C-32CA16DDA6AA}">
            <xm:f>Ratings!$B$14</xm:f>
            <x14:dxf>
              <fill>
                <patternFill>
                  <bgColor theme="7" tint="0.39994506668294322"/>
                </patternFill>
              </fill>
            </x14:dxf>
          </x14:cfRule>
          <x14:cfRule type="cellIs" priority="41" operator="equal" id="{0DC5AB6C-1993-45E6-9CF3-CFE782AAE635}">
            <xm:f>Ratings!$B$13</xm:f>
            <x14:dxf>
              <fill>
                <patternFill>
                  <bgColor theme="9" tint="0.39994506668294322"/>
                </patternFill>
              </fill>
            </x14:dxf>
          </x14:cfRule>
          <x14:cfRule type="cellIs" priority="42" operator="equal" id="{A115919D-7B3B-40FF-99C7-D2265727B907}">
            <xm:f>Ratings!$B$12</xm:f>
            <x14:dxf>
              <fill>
                <patternFill>
                  <bgColor rgb="FF92D050"/>
                </patternFill>
              </fill>
            </x14:dxf>
          </x14:cfRule>
          <xm:sqref>F18:F1048576 F2:F16</xm:sqref>
        </x14:conditionalFormatting>
        <x14:conditionalFormatting xmlns:xm="http://schemas.microsoft.com/office/excel/2006/main">
          <x14:cfRule type="cellIs" priority="29" operator="equal" id="{5DA1E04A-81BD-47B0-9B9E-3B78E2C610C6}">
            <xm:f>'\Users\w.dol\Downloads\[PoD Country Risk Assessment - Iraq.xlsx]Ratings'!#REF!</xm:f>
            <x14:dxf>
              <fill>
                <patternFill>
                  <bgColor rgb="FFFF0000"/>
                </patternFill>
              </fill>
            </x14:dxf>
          </x14:cfRule>
          <x14:cfRule type="cellIs" priority="30" operator="equal" id="{65C728FA-38E5-48E5-9270-B02FCD910C86}">
            <xm:f>'\Users\w.dol\Downloads\[PoD Country Risk Assessment - Iraq.xlsx]Ratings'!#REF!</xm:f>
            <x14:dxf>
              <fill>
                <patternFill>
                  <bgColor theme="5" tint="0.39994506668294322"/>
                </patternFill>
              </fill>
            </x14:dxf>
          </x14:cfRule>
          <x14:cfRule type="cellIs" priority="31" operator="equal" id="{60834F9F-CAC7-4B32-8DD1-97CDFA5CC57A}">
            <xm:f>'\Users\w.dol\Downloads\[PoD Country Risk Assessment - Iraq.xlsx]Ratings'!#REF!</xm:f>
            <x14:dxf>
              <fill>
                <patternFill>
                  <bgColor theme="7" tint="0.39994506668294322"/>
                </patternFill>
              </fill>
            </x14:dxf>
          </x14:cfRule>
          <x14:cfRule type="cellIs" priority="32" operator="equal" id="{E7B00881-E8F2-4544-89C7-63325FE231D9}">
            <xm:f>'\Users\w.dol\Downloads\[PoD Country Risk Assessment - Iraq.xlsx]Ratings'!#REF!</xm:f>
            <x14:dxf>
              <fill>
                <patternFill>
                  <bgColor theme="9" tint="0.39994506668294322"/>
                </patternFill>
              </fill>
            </x14:dxf>
          </x14:cfRule>
          <x14:cfRule type="cellIs" priority="33" operator="equal" id="{4276977D-07C4-47D1-A7A1-C79644617759}">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24" operator="equal" id="{D5A719B5-9215-4473-8E37-68CF01CD52B2}">
            <xm:f>Ratings!$B$9</xm:f>
            <x14:dxf>
              <fill>
                <patternFill>
                  <bgColor rgb="FFFF0000"/>
                </patternFill>
              </fill>
            </x14:dxf>
          </x14:cfRule>
          <x14:cfRule type="cellIs" priority="25" operator="equal" id="{878F7B08-7B2D-41D8-8C0D-BEF6E95C520E}">
            <xm:f>Ratings!$B$8</xm:f>
            <x14:dxf>
              <fill>
                <patternFill>
                  <bgColor theme="5" tint="0.39994506668294322"/>
                </patternFill>
              </fill>
            </x14:dxf>
          </x14:cfRule>
          <x14:cfRule type="cellIs" priority="26" operator="equal" id="{E2CCC6C9-3252-4CE6-A91C-6F0E6E6B1202}">
            <xm:f>Ratings!$B$7</xm:f>
            <x14:dxf>
              <fill>
                <patternFill>
                  <bgColor theme="7" tint="0.39994506668294322"/>
                </patternFill>
              </fill>
            </x14:dxf>
          </x14:cfRule>
          <x14:cfRule type="cellIs" priority="27" operator="equal" id="{43042986-5D5F-47C0-8176-09161F9D6783}">
            <xm:f>Ratings!$B$6</xm:f>
            <x14:dxf>
              <fill>
                <patternFill>
                  <bgColor theme="9" tint="0.39994506668294322"/>
                </patternFill>
              </fill>
            </x14:dxf>
          </x14:cfRule>
          <x14:cfRule type="cellIs" priority="28" operator="equal" id="{1B4350A0-63EB-44B7-9117-F0FDB58B6886}">
            <xm:f>Ratings!$B$5</xm:f>
            <x14:dxf>
              <fill>
                <patternFill>
                  <bgColor rgb="FF92D050"/>
                </patternFill>
              </fill>
            </x14:dxf>
          </x14:cfRule>
          <xm:sqref>E1</xm:sqref>
        </x14:conditionalFormatting>
        <x14:conditionalFormatting xmlns:xm="http://schemas.microsoft.com/office/excel/2006/main">
          <x14:cfRule type="cellIs" priority="19" operator="equal" id="{88C7244A-0F74-486E-8642-EA4A29A421EF}">
            <xm:f>Ratings!$B$16</xm:f>
            <x14:dxf>
              <fill>
                <patternFill>
                  <bgColor rgb="FFFF0000"/>
                </patternFill>
              </fill>
            </x14:dxf>
          </x14:cfRule>
          <x14:cfRule type="cellIs" priority="20" operator="equal" id="{B6C5C449-4306-40F6-AAB0-02448CC6EBE7}">
            <xm:f>Ratings!$B$15</xm:f>
            <x14:dxf>
              <fill>
                <patternFill>
                  <bgColor theme="5" tint="0.39994506668294322"/>
                </patternFill>
              </fill>
            </x14:dxf>
          </x14:cfRule>
          <x14:cfRule type="cellIs" priority="21" operator="equal" id="{ED6632E1-C642-4C3E-8350-40C70277F06E}">
            <xm:f>Ratings!$B$14</xm:f>
            <x14:dxf>
              <fill>
                <patternFill>
                  <bgColor theme="7" tint="0.39994506668294322"/>
                </patternFill>
              </fill>
            </x14:dxf>
          </x14:cfRule>
          <x14:cfRule type="cellIs" priority="22" operator="equal" id="{47CA3CD5-5D48-4E58-8D78-602F74115D4D}">
            <xm:f>Ratings!$B$13</xm:f>
            <x14:dxf>
              <fill>
                <patternFill>
                  <bgColor theme="9" tint="0.39994506668294322"/>
                </patternFill>
              </fill>
            </x14:dxf>
          </x14:cfRule>
          <x14:cfRule type="cellIs" priority="23" operator="equal" id="{446782A3-D936-4B66-87B7-FF7D905D4F6D}">
            <xm:f>Ratings!$B$12</xm:f>
            <x14:dxf>
              <fill>
                <patternFill>
                  <bgColor rgb="FF92D050"/>
                </patternFill>
              </fill>
            </x14:dxf>
          </x14:cfRule>
          <xm:sqref>F1</xm:sqref>
        </x14:conditionalFormatting>
        <x14:conditionalFormatting xmlns:xm="http://schemas.microsoft.com/office/excel/2006/main">
          <x14:cfRule type="cellIs" priority="10" operator="equal" id="{7F9724E3-CA79-44E4-B270-4A3D618FC36D}">
            <xm:f>Ratings!$B$9</xm:f>
            <x14:dxf>
              <fill>
                <patternFill>
                  <bgColor rgb="FFFF0000"/>
                </patternFill>
              </fill>
            </x14:dxf>
          </x14:cfRule>
          <x14:cfRule type="cellIs" priority="11" operator="equal" id="{558C43C6-0C05-4B75-A617-477DA9EE2653}">
            <xm:f>Ratings!$B$8</xm:f>
            <x14:dxf>
              <fill>
                <patternFill>
                  <bgColor theme="5" tint="0.39994506668294322"/>
                </patternFill>
              </fill>
            </x14:dxf>
          </x14:cfRule>
          <x14:cfRule type="cellIs" priority="12" operator="equal" id="{6F0FD852-2386-47CA-A1C7-AF337B24225F}">
            <xm:f>Ratings!$B$7</xm:f>
            <x14:dxf>
              <fill>
                <patternFill>
                  <bgColor theme="7" tint="0.39994506668294322"/>
                </patternFill>
              </fill>
            </x14:dxf>
          </x14:cfRule>
          <x14:cfRule type="cellIs" priority="13" operator="equal" id="{52B30D09-0F28-4DF4-8368-78722F42C3F9}">
            <xm:f>Ratings!$B$6</xm:f>
            <x14:dxf>
              <fill>
                <patternFill>
                  <bgColor theme="9" tint="0.39994506668294322"/>
                </patternFill>
              </fill>
            </x14:dxf>
          </x14:cfRule>
          <x14:cfRule type="cellIs" priority="14" operator="equal" id="{BC614A5B-AD58-4E87-A1EE-774A0334730F}">
            <xm:f>Ratings!$B$5</xm:f>
            <x14:dxf>
              <fill>
                <patternFill>
                  <bgColor rgb="FF92D050"/>
                </patternFill>
              </fill>
            </x14:dxf>
          </x14:cfRule>
          <xm:sqref>E17</xm:sqref>
        </x14:conditionalFormatting>
        <x14:conditionalFormatting xmlns:xm="http://schemas.microsoft.com/office/excel/2006/main">
          <x14:cfRule type="cellIs" priority="5" operator="equal" id="{EE59FDC9-8802-4FD8-80E5-706031F2CD92}">
            <xm:f>Ratings!$B$16</xm:f>
            <x14:dxf>
              <fill>
                <patternFill>
                  <bgColor rgb="FFFF0000"/>
                </patternFill>
              </fill>
            </x14:dxf>
          </x14:cfRule>
          <x14:cfRule type="cellIs" priority="6" operator="equal" id="{14E15ECC-A7B3-4593-965C-47F061593940}">
            <xm:f>Ratings!$B$15</xm:f>
            <x14:dxf>
              <fill>
                <patternFill>
                  <bgColor theme="5" tint="0.39994506668294322"/>
                </patternFill>
              </fill>
            </x14:dxf>
          </x14:cfRule>
          <x14:cfRule type="cellIs" priority="7" operator="equal" id="{9AB88379-71DB-4C96-AF85-B560431332DB}">
            <xm:f>Ratings!$B$14</xm:f>
            <x14:dxf>
              <fill>
                <patternFill>
                  <bgColor theme="7" tint="0.39994506668294322"/>
                </patternFill>
              </fill>
            </x14:dxf>
          </x14:cfRule>
          <x14:cfRule type="cellIs" priority="8" operator="equal" id="{45C2EBD6-5102-457D-A389-98A55A6D9AC8}">
            <xm:f>Ratings!$B$13</xm:f>
            <x14:dxf>
              <fill>
                <patternFill>
                  <bgColor theme="9" tint="0.39994506668294322"/>
                </patternFill>
              </fill>
            </x14:dxf>
          </x14:cfRule>
          <x14:cfRule type="cellIs" priority="9" operator="equal" id="{6D6B1A57-DA3D-4D1A-8653-DB3ACAFCACF4}">
            <xm:f>Ratings!$B$12</xm:f>
            <x14:dxf>
              <fill>
                <patternFill>
                  <bgColor rgb="FF92D050"/>
                </patternFill>
              </fill>
            </x14:dxf>
          </x14:cfRule>
          <xm:sqref>F17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E4:E6 E8:E10 E15:E17 E12:E13</xm:sqref>
        </x14:dataValidation>
        <x14:dataValidation type="list" allowBlank="1" showInputMessage="1" showErrorMessage="1">
          <x14:formula1>
            <xm:f>Ratings!$B$12:$B$16</xm:f>
          </x14:formula1>
          <xm:sqref>F4:F6 F8:F10 F15:F17 F12:F13</xm:sqref>
        </x14:dataValidation>
        <x14:dataValidation type="list" allowBlank="1" showInputMessage="1" showErrorMessage="1">
          <x14:formula1>
            <xm:f>Ratings!$B$19:$B$22</xm:f>
          </x14:formula1>
          <xm:sqref>G4:G6 G8:G10 G15:G17 G12:G13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showGridLines="0" topLeftCell="A2" zoomScale="80" zoomScaleNormal="80" workbookViewId="0">
      <selection activeCell="D14" sqref="D14"/>
    </sheetView>
  </sheetViews>
  <sheetFormatPr defaultColWidth="33.42578125" defaultRowHeight="15" x14ac:dyDescent="0.25"/>
  <cols>
    <col min="1" max="1" width="2" customWidth="1"/>
    <col min="2" max="2" width="5.140625" bestFit="1" customWidth="1"/>
    <col min="3" max="3" width="34.140625" customWidth="1"/>
    <col min="4" max="4" width="51.42578125" customWidth="1"/>
    <col min="5" max="5" width="20.7109375" customWidth="1"/>
    <col min="6" max="6" width="19.42578125" customWidth="1"/>
    <col min="7" max="7" width="14.7109375" style="22" customWidth="1"/>
    <col min="8" max="8" width="47.28515625" style="2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29" t="s">
        <v>19</v>
      </c>
      <c r="K2" s="3"/>
    </row>
    <row r="3" spans="2:11" x14ac:dyDescent="0.25">
      <c r="B3" s="12">
        <v>1</v>
      </c>
      <c r="C3" s="38" t="s">
        <v>22</v>
      </c>
      <c r="D3" s="39"/>
      <c r="E3" s="39"/>
      <c r="F3" s="39"/>
      <c r="G3" s="39"/>
      <c r="H3" s="40"/>
      <c r="K3" s="4"/>
    </row>
    <row r="4" spans="2:11" ht="54" customHeight="1" x14ac:dyDescent="0.25">
      <c r="B4" s="13" t="str">
        <f>$B$3&amp;"."&amp;Ratings!B25</f>
        <v>1.1</v>
      </c>
      <c r="C4" s="14" t="s">
        <v>466</v>
      </c>
      <c r="D4" s="15" t="s">
        <v>467</v>
      </c>
      <c r="E4" s="13" t="s">
        <v>7</v>
      </c>
      <c r="F4" s="13" t="s">
        <v>14</v>
      </c>
      <c r="G4" s="21" t="s">
        <v>28</v>
      </c>
      <c r="H4" s="23" t="s">
        <v>468</v>
      </c>
      <c r="K4" s="4" t="str">
        <f>IFERROR(VLOOKUP(CONCATENATE(E4,F4),Ratings!$H$3:$I$27,2,FALSE),)</f>
        <v>Red</v>
      </c>
    </row>
    <row r="5" spans="2:11" ht="54" customHeight="1" x14ac:dyDescent="0.25">
      <c r="B5" s="13" t="str">
        <f>$B$3&amp;"."&amp;Ratings!B26</f>
        <v>1.2</v>
      </c>
      <c r="C5" s="14" t="s">
        <v>469</v>
      </c>
      <c r="D5" s="15" t="s">
        <v>345</v>
      </c>
      <c r="E5" s="13" t="s">
        <v>7</v>
      </c>
      <c r="F5" s="13" t="s">
        <v>14</v>
      </c>
      <c r="G5" s="21" t="s">
        <v>28</v>
      </c>
      <c r="H5" s="23" t="s">
        <v>346</v>
      </c>
      <c r="K5" s="4" t="str">
        <f>IFERROR(VLOOKUP(CONCATENATE(E5,F5),Ratings!$H$3:$I$27,2,FALSE),)</f>
        <v>Red</v>
      </c>
    </row>
    <row r="6" spans="2:11" ht="38.25" x14ac:dyDescent="0.25">
      <c r="B6" s="13" t="str">
        <f>$B$3&amp;"."&amp;Ratings!B27</f>
        <v>1.3</v>
      </c>
      <c r="C6" s="14" t="s">
        <v>347</v>
      </c>
      <c r="D6" s="15" t="s">
        <v>300</v>
      </c>
      <c r="E6" s="13" t="s">
        <v>7</v>
      </c>
      <c r="F6" s="13" t="s">
        <v>13</v>
      </c>
      <c r="G6" s="21" t="s">
        <v>28</v>
      </c>
      <c r="H6" s="23" t="s">
        <v>301</v>
      </c>
      <c r="K6" s="4" t="str">
        <f>IFERROR(VLOOKUP(CONCATENATE(E6,F6),Ratings!$H$3:$I$27,2,FALSE),)</f>
        <v>Orange</v>
      </c>
    </row>
    <row r="7" spans="2:11" ht="39.75" customHeight="1" x14ac:dyDescent="0.25">
      <c r="B7" s="13" t="str">
        <f>$B$3&amp;"."&amp;Ratings!B28</f>
        <v>1.4</v>
      </c>
      <c r="C7" s="14" t="s">
        <v>51</v>
      </c>
      <c r="D7" s="15" t="s">
        <v>348</v>
      </c>
      <c r="E7" s="13" t="s">
        <v>4</v>
      </c>
      <c r="F7" s="13" t="s">
        <v>14</v>
      </c>
      <c r="G7" s="21" t="s">
        <v>30</v>
      </c>
      <c r="H7" s="23" t="s">
        <v>299</v>
      </c>
      <c r="K7" s="4" t="str">
        <f>IFERROR(VLOOKUP(CONCATENATE(E7,F7),Ratings!$H$3:$I$27,2,FALSE),)</f>
        <v>Orange</v>
      </c>
    </row>
    <row r="8" spans="2:11" x14ac:dyDescent="0.25">
      <c r="B8" s="12">
        <v>2</v>
      </c>
      <c r="C8" s="38" t="s">
        <v>23</v>
      </c>
      <c r="D8" s="39"/>
      <c r="E8" s="39"/>
      <c r="F8" s="39"/>
      <c r="G8" s="39"/>
      <c r="H8" s="40"/>
      <c r="K8" s="4">
        <f>IFERROR(VLOOKUP(CONCATENATE(E8,F8),Ratings!$H$3:$I$27,2,FALSE),)</f>
        <v>0</v>
      </c>
    </row>
    <row r="9" spans="2:11" ht="32.25" customHeight="1" x14ac:dyDescent="0.25">
      <c r="B9" s="13" t="str">
        <f>$B$8&amp;"."&amp;Ratings!B25</f>
        <v>2.1</v>
      </c>
      <c r="C9" s="14" t="s">
        <v>470</v>
      </c>
      <c r="D9" s="15" t="s">
        <v>471</v>
      </c>
      <c r="E9" s="13" t="s">
        <v>7</v>
      </c>
      <c r="F9" s="13" t="s">
        <v>13</v>
      </c>
      <c r="G9" s="21" t="s">
        <v>28</v>
      </c>
      <c r="H9" s="23" t="s">
        <v>472</v>
      </c>
      <c r="K9" s="4" t="str">
        <f>IFERROR(VLOOKUP(CONCATENATE(E9,F9),Ratings!$H$3:$I$27,2,FALSE),)</f>
        <v>Orange</v>
      </c>
    </row>
    <row r="10" spans="2:11" ht="43.5" customHeight="1" x14ac:dyDescent="0.25">
      <c r="B10" s="13" t="str">
        <f>$B$8&amp;"."&amp;Ratings!B26</f>
        <v>2.2</v>
      </c>
      <c r="C10" s="14" t="s">
        <v>473</v>
      </c>
      <c r="D10" s="15" t="s">
        <v>349</v>
      </c>
      <c r="E10" s="13" t="s">
        <v>4</v>
      </c>
      <c r="F10" s="13" t="s">
        <v>13</v>
      </c>
      <c r="G10" s="21" t="s">
        <v>28</v>
      </c>
      <c r="H10" s="23" t="s">
        <v>350</v>
      </c>
      <c r="K10" s="4" t="str">
        <f>IFERROR(VLOOKUP(CONCATENATE(E10,F10),Ratings!$H$3:$I$27,2,FALSE),)</f>
        <v>Yellow</v>
      </c>
    </row>
    <row r="11" spans="2:11" ht="42.75" customHeight="1" x14ac:dyDescent="0.25">
      <c r="B11" s="13" t="str">
        <f>$B$8&amp;"."&amp;Ratings!B27</f>
        <v>2.3</v>
      </c>
      <c r="C11" s="14" t="s">
        <v>474</v>
      </c>
      <c r="D11" s="15" t="s">
        <v>351</v>
      </c>
      <c r="E11" s="13" t="s">
        <v>4</v>
      </c>
      <c r="F11" s="13" t="s">
        <v>14</v>
      </c>
      <c r="G11" s="21" t="s">
        <v>28</v>
      </c>
      <c r="H11" s="23" t="s">
        <v>352</v>
      </c>
      <c r="K11" s="4" t="str">
        <f>IFERROR(VLOOKUP(CONCATENATE(E11,F11),Ratings!$H$3:$I$27,2,FALSE),)</f>
        <v>Orange</v>
      </c>
    </row>
    <row r="12" spans="2:11" x14ac:dyDescent="0.25">
      <c r="B12" s="12">
        <v>3</v>
      </c>
      <c r="C12" s="38" t="s">
        <v>24</v>
      </c>
      <c r="D12" s="39"/>
      <c r="E12" s="39"/>
      <c r="F12" s="39"/>
      <c r="G12" s="39"/>
      <c r="H12" s="40"/>
      <c r="K12" s="4">
        <f>IFERROR(VLOOKUP(CONCATENATE(E12,F12),Ratings!$H$3:$I$27,2,FALSE),)</f>
        <v>0</v>
      </c>
    </row>
    <row r="13" spans="2:11" ht="57.75" customHeight="1" x14ac:dyDescent="0.25">
      <c r="B13" s="13" t="str">
        <f>$B$12&amp;"."&amp;Ratings!B25</f>
        <v>3.1</v>
      </c>
      <c r="C13" s="14" t="s">
        <v>44</v>
      </c>
      <c r="D13" s="15" t="s">
        <v>353</v>
      </c>
      <c r="E13" s="13" t="s">
        <v>4</v>
      </c>
      <c r="F13" s="13" t="s">
        <v>14</v>
      </c>
      <c r="G13" s="21" t="s">
        <v>28</v>
      </c>
      <c r="H13" s="23" t="s">
        <v>354</v>
      </c>
      <c r="K13" s="4" t="str">
        <f>IFERROR(VLOOKUP(CONCATENATE(E13,F13),Ratings!$H$3:$I$27,2,FALSE),)</f>
        <v>Orange</v>
      </c>
    </row>
    <row r="14" spans="2:11" ht="35.25" customHeight="1" x14ac:dyDescent="0.25">
      <c r="B14" s="13" t="str">
        <f>$B$12&amp;"."&amp;Ratings!B26</f>
        <v>3.2</v>
      </c>
      <c r="C14" s="14" t="s">
        <v>52</v>
      </c>
      <c r="D14" s="15" t="s">
        <v>355</v>
      </c>
      <c r="E14" s="13" t="s">
        <v>3</v>
      </c>
      <c r="F14" s="13" t="s">
        <v>12</v>
      </c>
      <c r="G14" s="21" t="s">
        <v>28</v>
      </c>
      <c r="H14" s="23" t="s">
        <v>356</v>
      </c>
      <c r="K14" s="4" t="str">
        <f>IFERROR(VLOOKUP(CONCATENATE(E14,F14),Ratings!$H$3:$I$27,2,FALSE),)</f>
        <v>Green</v>
      </c>
    </row>
    <row r="15" spans="2:11" x14ac:dyDescent="0.25">
      <c r="B15" s="12">
        <v>4</v>
      </c>
      <c r="C15" s="38" t="s">
        <v>25</v>
      </c>
      <c r="D15" s="39"/>
      <c r="E15" s="39"/>
      <c r="F15" s="39"/>
      <c r="G15" s="39"/>
      <c r="H15" s="40"/>
      <c r="K15" s="4">
        <f>IFERROR(VLOOKUP(CONCATENATE(E15,F15),Ratings!$H$3:$I$27,2,FALSE),)</f>
        <v>0</v>
      </c>
    </row>
    <row r="16" spans="2:11" ht="57" customHeight="1" x14ac:dyDescent="0.25">
      <c r="B16" s="13" t="str">
        <f>$B$15&amp;"."&amp;Ratings!B25</f>
        <v>4.1</v>
      </c>
      <c r="C16" s="14" t="s">
        <v>53</v>
      </c>
      <c r="D16" s="15" t="s">
        <v>316</v>
      </c>
      <c r="E16" s="13" t="s">
        <v>4</v>
      </c>
      <c r="F16" s="13" t="s">
        <v>13</v>
      </c>
      <c r="G16" s="21" t="s">
        <v>28</v>
      </c>
      <c r="H16" s="23" t="s">
        <v>317</v>
      </c>
      <c r="K16" s="4" t="str">
        <f>IFERROR(VLOOKUP(CONCATENATE(E16,F16),Ratings!$H$3:$I$27,2,FALSE),)</f>
        <v>Yellow</v>
      </c>
    </row>
    <row r="17" spans="2:11" ht="55.5" customHeight="1" x14ac:dyDescent="0.25">
      <c r="B17" s="13" t="str">
        <f>$B$15&amp;"."&amp;Ratings!B26</f>
        <v>4.2</v>
      </c>
      <c r="C17" s="14" t="s">
        <v>357</v>
      </c>
      <c r="D17" s="15" t="s">
        <v>358</v>
      </c>
      <c r="E17" s="13" t="s">
        <v>7</v>
      </c>
      <c r="F17" s="13" t="s">
        <v>13</v>
      </c>
      <c r="G17" s="21" t="s">
        <v>28</v>
      </c>
      <c r="H17" s="23" t="s">
        <v>359</v>
      </c>
      <c r="K17" s="4" t="str">
        <f>IFERROR(VLOOKUP(CONCATENATE(E17,F17),Ratings!$H$3:$I$27,2,FALSE),)</f>
        <v>Orange</v>
      </c>
    </row>
  </sheetData>
  <mergeCells count="4">
    <mergeCell ref="C3:H3"/>
    <mergeCell ref="C8:H8"/>
    <mergeCell ref="C12:H12"/>
    <mergeCell ref="C15:H15"/>
  </mergeCells>
  <conditionalFormatting sqref="B2:B1048576">
    <cfRule type="expression" dxfId="332" priority="20">
      <formula>K2="Red"</formula>
    </cfRule>
    <cfRule type="expression" dxfId="331" priority="21">
      <formula>K2="Orange"</formula>
    </cfRule>
    <cfRule type="expression" dxfId="330" priority="22">
      <formula>K2="Yellow"</formula>
    </cfRule>
    <cfRule type="expression" dxfId="329" priority="23">
      <formula>K2="Green"</formula>
    </cfRule>
  </conditionalFormatting>
  <conditionalFormatting sqref="B1">
    <cfRule type="expression" dxfId="328" priority="1">
      <formula>K1="Red"</formula>
    </cfRule>
    <cfRule type="expression" dxfId="327" priority="2">
      <formula>K1="Orange"</formula>
    </cfRule>
    <cfRule type="expression" dxfId="326" priority="3">
      <formula>K1="Yellow"</formula>
    </cfRule>
    <cfRule type="expression" dxfId="325" priority="4">
      <formula>K1="Green"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9" operator="equal" id="{C3593F1F-96D8-422A-81AF-37E1081E9894}">
            <xm:f>Ratings!$B$9</xm:f>
            <x14:dxf>
              <fill>
                <patternFill>
                  <bgColor rgb="FFFF0000"/>
                </patternFill>
              </fill>
            </x14:dxf>
          </x14:cfRule>
          <x14:cfRule type="cellIs" priority="30" operator="equal" id="{30543068-6658-4DCB-B392-37C9CA5728ED}">
            <xm:f>Ratings!$B$8</xm:f>
            <x14:dxf>
              <fill>
                <patternFill>
                  <bgColor theme="5" tint="0.39994506668294322"/>
                </patternFill>
              </fill>
            </x14:dxf>
          </x14:cfRule>
          <x14:cfRule type="cellIs" priority="31" operator="equal" id="{4FAE88A1-9D9A-46DE-ABEE-EC4802C9CB9D}">
            <xm:f>Ratings!$B$7</xm:f>
            <x14:dxf>
              <fill>
                <patternFill>
                  <bgColor theme="7" tint="0.39994506668294322"/>
                </patternFill>
              </fill>
            </x14:dxf>
          </x14:cfRule>
          <x14:cfRule type="cellIs" priority="32" operator="equal" id="{8FAD0786-937F-45F7-90AA-7D814BD67C89}">
            <xm:f>Ratings!$B$6</xm:f>
            <x14:dxf>
              <fill>
                <patternFill>
                  <bgColor theme="9" tint="0.39994506668294322"/>
                </patternFill>
              </fill>
            </x14:dxf>
          </x14:cfRule>
          <x14:cfRule type="cellIs" priority="33" operator="equal" id="{1BD425FA-2508-4C9A-AA65-94C5A17DD394}">
            <xm:f>Ratings!$B$5</xm:f>
            <x14:dxf>
              <fill>
                <patternFill>
                  <bgColor rgb="FF92D050"/>
                </patternFill>
              </fill>
            </x14:dxf>
          </x14:cfRule>
          <xm:sqref>E2:E1048576</xm:sqref>
        </x14:conditionalFormatting>
        <x14:conditionalFormatting xmlns:xm="http://schemas.microsoft.com/office/excel/2006/main">
          <x14:cfRule type="cellIs" priority="24" operator="equal" id="{71B04F15-C570-48D0-A7D4-75ECFE241607}">
            <xm:f>Ratings!$B$16</xm:f>
            <x14:dxf>
              <fill>
                <patternFill>
                  <bgColor rgb="FFFF0000"/>
                </patternFill>
              </fill>
            </x14:dxf>
          </x14:cfRule>
          <x14:cfRule type="cellIs" priority="25" operator="equal" id="{40BDC1D7-9F75-4CE4-A334-08EFF8EA8B15}">
            <xm:f>Ratings!$B$15</xm:f>
            <x14:dxf>
              <fill>
                <patternFill>
                  <bgColor theme="5" tint="0.39994506668294322"/>
                </patternFill>
              </fill>
            </x14:dxf>
          </x14:cfRule>
          <x14:cfRule type="cellIs" priority="26" operator="equal" id="{923A0C76-8F6B-40BC-BAB0-5A9E0BF618D6}">
            <xm:f>Ratings!$B$14</xm:f>
            <x14:dxf>
              <fill>
                <patternFill>
                  <bgColor theme="7" tint="0.39994506668294322"/>
                </patternFill>
              </fill>
            </x14:dxf>
          </x14:cfRule>
          <x14:cfRule type="cellIs" priority="27" operator="equal" id="{2B19095B-0F8E-4DA7-9681-033D4CCCE19D}">
            <xm:f>Ratings!$B$13</xm:f>
            <x14:dxf>
              <fill>
                <patternFill>
                  <bgColor theme="9" tint="0.39994506668294322"/>
                </patternFill>
              </fill>
            </x14:dxf>
          </x14:cfRule>
          <x14:cfRule type="cellIs" priority="28" operator="equal" id="{97F56F8D-39C8-4ABB-A5FC-860246553D1D}">
            <xm:f>Ratings!$B$12</xm:f>
            <x14:dxf>
              <fill>
                <patternFill>
                  <bgColor rgb="FF92D050"/>
                </patternFill>
              </fill>
            </x14:dxf>
          </x14:cfRule>
          <xm:sqref>F2:F1048576</xm:sqref>
        </x14:conditionalFormatting>
        <x14:conditionalFormatting xmlns:xm="http://schemas.microsoft.com/office/excel/2006/main">
          <x14:cfRule type="cellIs" priority="15" operator="equal" id="{0E0353DA-232B-4E77-A588-55641C1821BD}">
            <xm:f>'\Users\w.dol\Downloads\[PoD Country Risk Assessment - Iraq.xlsx]Ratings'!#REF!</xm:f>
            <x14:dxf>
              <fill>
                <patternFill>
                  <bgColor rgb="FFFF0000"/>
                </patternFill>
              </fill>
            </x14:dxf>
          </x14:cfRule>
          <x14:cfRule type="cellIs" priority="16" operator="equal" id="{989F161D-21F3-477A-BEC7-B46907177815}">
            <xm:f>'\Users\w.dol\Downloads\[PoD Country Risk Assessment - Iraq.xlsx]Ratings'!#REF!</xm:f>
            <x14:dxf>
              <fill>
                <patternFill>
                  <bgColor theme="5" tint="0.39994506668294322"/>
                </patternFill>
              </fill>
            </x14:dxf>
          </x14:cfRule>
          <x14:cfRule type="cellIs" priority="17" operator="equal" id="{8D846ABF-C095-48BA-A9CC-69B9B2ADB393}">
            <xm:f>'\Users\w.dol\Downloads\[PoD Country Risk Assessment - Iraq.xlsx]Ratings'!#REF!</xm:f>
            <x14:dxf>
              <fill>
                <patternFill>
                  <bgColor theme="7" tint="0.39994506668294322"/>
                </patternFill>
              </fill>
            </x14:dxf>
          </x14:cfRule>
          <x14:cfRule type="cellIs" priority="18" operator="equal" id="{3BE94B6B-3034-4E95-A884-67965997715D}">
            <xm:f>'\Users\w.dol\Downloads\[PoD Country Risk Assessment - Iraq.xlsx]Ratings'!#REF!</xm:f>
            <x14:dxf>
              <fill>
                <patternFill>
                  <bgColor theme="9" tint="0.39994506668294322"/>
                </patternFill>
              </fill>
            </x14:dxf>
          </x14:cfRule>
          <x14:cfRule type="cellIs" priority="19" operator="equal" id="{23392575-9E18-40BD-B90A-BAAD527E696C}">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10" operator="equal" id="{E88F6427-2B97-4449-BAAB-607B5F950481}">
            <xm:f>Ratings!$B$9</xm:f>
            <x14:dxf>
              <fill>
                <patternFill>
                  <bgColor rgb="FFFF0000"/>
                </patternFill>
              </fill>
            </x14:dxf>
          </x14:cfRule>
          <x14:cfRule type="cellIs" priority="11" operator="equal" id="{7A7E95BD-E260-41F0-A43C-4729ADF6C97D}">
            <xm:f>Ratings!$B$8</xm:f>
            <x14:dxf>
              <fill>
                <patternFill>
                  <bgColor theme="5" tint="0.39994506668294322"/>
                </patternFill>
              </fill>
            </x14:dxf>
          </x14:cfRule>
          <x14:cfRule type="cellIs" priority="12" operator="equal" id="{5584E14B-6D7C-49DB-B6E6-D7A9794ECD0A}">
            <xm:f>Ratings!$B$7</xm:f>
            <x14:dxf>
              <fill>
                <patternFill>
                  <bgColor theme="7" tint="0.39994506668294322"/>
                </patternFill>
              </fill>
            </x14:dxf>
          </x14:cfRule>
          <x14:cfRule type="cellIs" priority="13" operator="equal" id="{4098F4E6-C0A6-4846-8749-47E01F52FEA4}">
            <xm:f>Ratings!$B$6</xm:f>
            <x14:dxf>
              <fill>
                <patternFill>
                  <bgColor theme="9" tint="0.39994506668294322"/>
                </patternFill>
              </fill>
            </x14:dxf>
          </x14:cfRule>
          <x14:cfRule type="cellIs" priority="14" operator="equal" id="{417DAA22-2145-4171-8325-D8F227222EBD}">
            <xm:f>Ratings!$B$5</xm:f>
            <x14:dxf>
              <fill>
                <patternFill>
                  <bgColor rgb="FF92D050"/>
                </patternFill>
              </fill>
            </x14:dxf>
          </x14:cfRule>
          <xm:sqref>E1</xm:sqref>
        </x14:conditionalFormatting>
        <x14:conditionalFormatting xmlns:xm="http://schemas.microsoft.com/office/excel/2006/main">
          <x14:cfRule type="cellIs" priority="5" operator="equal" id="{F30F198A-6EEB-400E-B961-B7383749223B}">
            <xm:f>Ratings!$B$16</xm:f>
            <x14:dxf>
              <fill>
                <patternFill>
                  <bgColor rgb="FFFF0000"/>
                </patternFill>
              </fill>
            </x14:dxf>
          </x14:cfRule>
          <x14:cfRule type="cellIs" priority="6" operator="equal" id="{8A43F196-AE9D-4A78-8B53-5608F51B85EE}">
            <xm:f>Ratings!$B$15</xm:f>
            <x14:dxf>
              <fill>
                <patternFill>
                  <bgColor theme="5" tint="0.39994506668294322"/>
                </patternFill>
              </fill>
            </x14:dxf>
          </x14:cfRule>
          <x14:cfRule type="cellIs" priority="7" operator="equal" id="{828EBC48-D764-4A6E-92D5-B5D3617494B7}">
            <xm:f>Ratings!$B$14</xm:f>
            <x14:dxf>
              <fill>
                <patternFill>
                  <bgColor theme="7" tint="0.39994506668294322"/>
                </patternFill>
              </fill>
            </x14:dxf>
          </x14:cfRule>
          <x14:cfRule type="cellIs" priority="8" operator="equal" id="{928F80DC-C2BD-438E-871A-B5D6BAB38ED5}">
            <xm:f>Ratings!$B$13</xm:f>
            <x14:dxf>
              <fill>
                <patternFill>
                  <bgColor theme="9" tint="0.39994506668294322"/>
                </patternFill>
              </fill>
            </x14:dxf>
          </x14:cfRule>
          <x14:cfRule type="cellIs" priority="9" operator="equal" id="{0BE4734A-A5F2-4C1A-BE4E-B8BD4FDED916}">
            <xm:f>Ratings!$B$12</xm:f>
            <x14:dxf>
              <fill>
                <patternFill>
                  <bgColor rgb="FF92D050"/>
                </patternFill>
              </fill>
            </x14:dxf>
          </x14:cfRule>
          <xm:sqref>F1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E13:E14 E4:E7 E9:E11 E16:E17</xm:sqref>
        </x14:dataValidation>
        <x14:dataValidation type="list" allowBlank="1" showInputMessage="1" showErrorMessage="1">
          <x14:formula1>
            <xm:f>Ratings!$B$12:$B$16</xm:f>
          </x14:formula1>
          <xm:sqref>F13:F14 F4:F7 F9:F11 F16:F17</xm:sqref>
        </x14:dataValidation>
        <x14:dataValidation type="list" allowBlank="1" showInputMessage="1" showErrorMessage="1">
          <x14:formula1>
            <xm:f>Ratings!$B$19:$B$22</xm:f>
          </x14:formula1>
          <xm:sqref>G9:G11 G13:G14 G16:G17 G4:G7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GridLines="0" zoomScale="80" zoomScaleNormal="80" workbookViewId="0">
      <selection activeCell="G9" sqref="G9"/>
    </sheetView>
  </sheetViews>
  <sheetFormatPr defaultColWidth="33.42578125" defaultRowHeight="15" x14ac:dyDescent="0.25"/>
  <cols>
    <col min="1" max="1" width="2" customWidth="1"/>
    <col min="2" max="2" width="5.140625" bestFit="1" customWidth="1"/>
    <col min="3" max="3" width="34.140625" customWidth="1"/>
    <col min="4" max="4" width="53.5703125" customWidth="1"/>
    <col min="5" max="5" width="20.7109375" customWidth="1"/>
    <col min="6" max="6" width="19.42578125" customWidth="1"/>
    <col min="7" max="7" width="14.7109375" style="22" customWidth="1"/>
    <col min="8" max="8" width="54.140625" style="28"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29" t="s">
        <v>19</v>
      </c>
      <c r="K2" s="3"/>
    </row>
    <row r="3" spans="2:11" x14ac:dyDescent="0.25">
      <c r="B3" s="12">
        <v>1</v>
      </c>
      <c r="C3" s="38" t="s">
        <v>22</v>
      </c>
      <c r="D3" s="39"/>
      <c r="E3" s="39"/>
      <c r="F3" s="39"/>
      <c r="G3" s="39"/>
      <c r="H3" s="40"/>
      <c r="K3" s="4"/>
    </row>
    <row r="4" spans="2:11" ht="38.25" x14ac:dyDescent="0.25">
      <c r="B4" s="13" t="str">
        <f>$B$3&amp;"."&amp;Ratings!B25</f>
        <v>1.1</v>
      </c>
      <c r="C4" s="14" t="s">
        <v>103</v>
      </c>
      <c r="D4" s="15" t="s">
        <v>360</v>
      </c>
      <c r="E4" s="13" t="s">
        <v>6</v>
      </c>
      <c r="F4" s="13" t="s">
        <v>13</v>
      </c>
      <c r="G4" s="21" t="s">
        <v>28</v>
      </c>
      <c r="H4" s="23" t="s">
        <v>102</v>
      </c>
      <c r="K4" s="4" t="str">
        <f>IFERROR(VLOOKUP(CONCATENATE(E4,F4),Ratings!$H$3:$I$27,2,FALSE),)</f>
        <v>Orange</v>
      </c>
    </row>
    <row r="5" spans="2:11" ht="38.25" x14ac:dyDescent="0.25">
      <c r="B5" s="13" t="str">
        <f>$B$3&amp;"."&amp;Ratings!B26</f>
        <v>1.2</v>
      </c>
      <c r="C5" s="14" t="s">
        <v>361</v>
      </c>
      <c r="D5" s="15" t="s">
        <v>101</v>
      </c>
      <c r="E5" s="13" t="s">
        <v>7</v>
      </c>
      <c r="F5" s="13" t="s">
        <v>13</v>
      </c>
      <c r="G5" s="21" t="s">
        <v>28</v>
      </c>
      <c r="H5" s="23" t="s">
        <v>362</v>
      </c>
      <c r="K5" s="4" t="str">
        <f>IFERROR(VLOOKUP(CONCATENATE(E5,F5),Ratings!$H$3:$I$27,2,FALSE),)</f>
        <v>Orange</v>
      </c>
    </row>
    <row r="6" spans="2:11" ht="63.75" x14ac:dyDescent="0.25">
      <c r="B6" s="13" t="str">
        <f>$B$3&amp;"."&amp;Ratings!B27</f>
        <v>1.3</v>
      </c>
      <c r="C6" s="14" t="s">
        <v>363</v>
      </c>
      <c r="D6" s="15" t="s">
        <v>364</v>
      </c>
      <c r="E6" s="13" t="s">
        <v>4</v>
      </c>
      <c r="F6" s="13" t="s">
        <v>14</v>
      </c>
      <c r="G6" s="21" t="s">
        <v>28</v>
      </c>
      <c r="H6" s="23" t="s">
        <v>365</v>
      </c>
      <c r="K6" s="4" t="str">
        <f>IFERROR(VLOOKUP(CONCATENATE(E6,F6),Ratings!$H$3:$I$27,2,FALSE),)</f>
        <v>Orange</v>
      </c>
    </row>
    <row r="7" spans="2:11" x14ac:dyDescent="0.25">
      <c r="B7" s="12">
        <v>2</v>
      </c>
      <c r="C7" s="38" t="s">
        <v>23</v>
      </c>
      <c r="D7" s="39"/>
      <c r="E7" s="39"/>
      <c r="F7" s="39"/>
      <c r="G7" s="39"/>
      <c r="H7" s="40"/>
      <c r="K7" s="4">
        <f>IFERROR(VLOOKUP(CONCATENATE(E7,F7),Ratings!$H$3:$I$27,2,FALSE),)</f>
        <v>0</v>
      </c>
    </row>
    <row r="8" spans="2:11" ht="76.5" x14ac:dyDescent="0.25">
      <c r="B8" s="13" t="str">
        <f>$B$7&amp;"."&amp;Ratings!B25</f>
        <v>2.1</v>
      </c>
      <c r="C8" s="14" t="s">
        <v>100</v>
      </c>
      <c r="D8" s="15" t="s">
        <v>99</v>
      </c>
      <c r="E8" s="13" t="s">
        <v>4</v>
      </c>
      <c r="F8" s="13" t="s">
        <v>14</v>
      </c>
      <c r="G8" s="21" t="s">
        <v>28</v>
      </c>
      <c r="H8" s="23" t="s">
        <v>98</v>
      </c>
      <c r="K8" s="4" t="str">
        <f>IFERROR(VLOOKUP(CONCATENATE(E8,F8),Ratings!$H$3:$I$27,2,FALSE),)</f>
        <v>Orange</v>
      </c>
    </row>
    <row r="9" spans="2:11" ht="63.75" x14ac:dyDescent="0.25">
      <c r="B9" s="13" t="str">
        <f>$B$7&amp;"."&amp;Ratings!B26</f>
        <v>2.2</v>
      </c>
      <c r="C9" s="14" t="s">
        <v>366</v>
      </c>
      <c r="D9" s="15" t="s">
        <v>97</v>
      </c>
      <c r="E9" s="13" t="s">
        <v>3</v>
      </c>
      <c r="F9" s="13" t="s">
        <v>14</v>
      </c>
      <c r="G9" s="21" t="s">
        <v>28</v>
      </c>
      <c r="H9" s="23" t="s">
        <v>96</v>
      </c>
      <c r="K9" s="4" t="str">
        <f>IFERROR(VLOOKUP(CONCATENATE(E9,F9),Ratings!$H$3:$I$27,2,FALSE),)</f>
        <v>Yellow</v>
      </c>
    </row>
    <row r="10" spans="2:11" x14ac:dyDescent="0.25">
      <c r="B10" s="12">
        <v>3</v>
      </c>
      <c r="C10" s="38" t="s">
        <v>24</v>
      </c>
      <c r="D10" s="39"/>
      <c r="E10" s="39"/>
      <c r="F10" s="39"/>
      <c r="G10" s="39"/>
      <c r="H10" s="40"/>
      <c r="K10" s="4">
        <f>IFERROR(VLOOKUP(CONCATENATE(E10,F10),Ratings!$H$3:$I$27,2,FALSE),)</f>
        <v>0</v>
      </c>
    </row>
    <row r="11" spans="2:11" ht="89.25" x14ac:dyDescent="0.25">
      <c r="B11" s="13" t="str">
        <f>$B$10&amp;"."&amp;Ratings!B25</f>
        <v>3.1</v>
      </c>
      <c r="C11" s="14" t="s">
        <v>95</v>
      </c>
      <c r="D11" s="15" t="s">
        <v>367</v>
      </c>
      <c r="E11" s="13" t="s">
        <v>6</v>
      </c>
      <c r="F11" s="13" t="s">
        <v>15</v>
      </c>
      <c r="G11" s="21" t="s">
        <v>28</v>
      </c>
      <c r="H11" s="23" t="s">
        <v>368</v>
      </c>
      <c r="K11" s="4" t="str">
        <f>IFERROR(VLOOKUP(CONCATENATE(E11,F11),Ratings!$H$3:$I$27,2,FALSE),)</f>
        <v>Red</v>
      </c>
    </row>
    <row r="12" spans="2:11" ht="39.75" customHeight="1" x14ac:dyDescent="0.25">
      <c r="B12" s="13" t="str">
        <f>$B$10&amp;"."&amp;Ratings!B26</f>
        <v>3.2</v>
      </c>
      <c r="C12" s="14" t="s">
        <v>475</v>
      </c>
      <c r="D12" s="15" t="s">
        <v>476</v>
      </c>
      <c r="E12" s="13" t="s">
        <v>3</v>
      </c>
      <c r="F12" s="13" t="s">
        <v>15</v>
      </c>
      <c r="G12" s="21" t="s">
        <v>28</v>
      </c>
      <c r="H12" s="23" t="s">
        <v>369</v>
      </c>
      <c r="K12" s="4" t="str">
        <f>IFERROR(VLOOKUP(CONCATENATE(E12,F12),Ratings!$H$3:$I$27,2,FALSE),)</f>
        <v>Yellow</v>
      </c>
    </row>
    <row r="13" spans="2:11" ht="40.5" customHeight="1" x14ac:dyDescent="0.25">
      <c r="B13" s="36" t="str">
        <f>$B$10&amp;"."&amp;Ratings!B27</f>
        <v>3.3</v>
      </c>
      <c r="C13" s="14" t="s">
        <v>477</v>
      </c>
      <c r="D13" s="15" t="s">
        <v>478</v>
      </c>
      <c r="E13" s="13" t="s">
        <v>3</v>
      </c>
      <c r="F13" s="13" t="s">
        <v>15</v>
      </c>
      <c r="G13" s="21" t="s">
        <v>28</v>
      </c>
      <c r="H13" s="23" t="s">
        <v>479</v>
      </c>
      <c r="K13" s="4"/>
    </row>
    <row r="14" spans="2:11" x14ac:dyDescent="0.25">
      <c r="B14" s="12">
        <v>4</v>
      </c>
      <c r="C14" s="38" t="s">
        <v>25</v>
      </c>
      <c r="D14" s="39"/>
      <c r="E14" s="39"/>
      <c r="F14" s="39"/>
      <c r="G14" s="39"/>
      <c r="H14" s="40"/>
      <c r="K14" s="4">
        <f>IFERROR(VLOOKUP(CONCATENATE(E14,F14),Ratings!$H$3:$I$27,2,FALSE),)</f>
        <v>0</v>
      </c>
    </row>
    <row r="15" spans="2:11" ht="38.25" x14ac:dyDescent="0.25">
      <c r="B15" s="13" t="str">
        <f>$B$14&amp;"."&amp;Ratings!B25</f>
        <v>4.1</v>
      </c>
      <c r="C15" s="14" t="s">
        <v>94</v>
      </c>
      <c r="D15" s="15" t="s">
        <v>93</v>
      </c>
      <c r="E15" s="13" t="s">
        <v>4</v>
      </c>
      <c r="F15" s="13" t="s">
        <v>14</v>
      </c>
      <c r="G15" s="21" t="s">
        <v>28</v>
      </c>
      <c r="H15" s="23" t="s">
        <v>370</v>
      </c>
      <c r="K15" s="4" t="str">
        <f>IFERROR(VLOOKUP(CONCATENATE(E15,F15),Ratings!$H$3:$I$27,2,FALSE),)</f>
        <v>Orange</v>
      </c>
    </row>
  </sheetData>
  <mergeCells count="4">
    <mergeCell ref="C3:H3"/>
    <mergeCell ref="C7:H7"/>
    <mergeCell ref="C10:H10"/>
    <mergeCell ref="C14:H14"/>
  </mergeCells>
  <conditionalFormatting sqref="B2:B12 B14:B1048576">
    <cfRule type="expression" dxfId="299" priority="52">
      <formula>K2="Red"</formula>
    </cfRule>
    <cfRule type="expression" dxfId="298" priority="53">
      <formula>K2="Orange"</formula>
    </cfRule>
    <cfRule type="expression" dxfId="297" priority="54">
      <formula>K2="Yellow"</formula>
    </cfRule>
    <cfRule type="expression" dxfId="296" priority="55">
      <formula>K2="Green"</formula>
    </cfRule>
  </conditionalFormatting>
  <conditionalFormatting sqref="B1">
    <cfRule type="expression" dxfId="295" priority="33">
      <formula>K1="Red"</formula>
    </cfRule>
    <cfRule type="expression" dxfId="294" priority="34">
      <formula>K1="Orange"</formula>
    </cfRule>
    <cfRule type="expression" dxfId="293" priority="35">
      <formula>K1="Yellow"</formula>
    </cfRule>
    <cfRule type="expression" dxfId="292" priority="36">
      <formula>K1="Green"</formula>
    </cfRule>
  </conditionalFormatting>
  <conditionalFormatting sqref="B13">
    <cfRule type="expression" dxfId="291" priority="1">
      <formula>K13="Red"</formula>
    </cfRule>
    <cfRule type="expression" dxfId="290" priority="2">
      <formula>K13="Orange"</formula>
    </cfRule>
    <cfRule type="expression" dxfId="289" priority="3">
      <formula>K13="Yellow"</formula>
    </cfRule>
    <cfRule type="expression" dxfId="288" priority="4">
      <formula>K13="Green"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61" operator="equal" id="{63A4DA8A-AC00-481E-9175-74A7F9A4BA6A}">
            <xm:f>Ratings!$B$9</xm:f>
            <x14:dxf>
              <fill>
                <patternFill>
                  <bgColor rgb="FFFF0000"/>
                </patternFill>
              </fill>
            </x14:dxf>
          </x14:cfRule>
          <x14:cfRule type="cellIs" priority="62" operator="equal" id="{ABF90F76-B07B-4C72-88BB-070851E647DA}">
            <xm:f>Ratings!$B$8</xm:f>
            <x14:dxf>
              <fill>
                <patternFill>
                  <bgColor theme="5" tint="0.39994506668294322"/>
                </patternFill>
              </fill>
            </x14:dxf>
          </x14:cfRule>
          <x14:cfRule type="cellIs" priority="63" operator="equal" id="{8D204620-F620-4822-B9C0-13AAA528E4A2}">
            <xm:f>Ratings!$B$7</xm:f>
            <x14:dxf>
              <fill>
                <patternFill>
                  <bgColor theme="7" tint="0.39994506668294322"/>
                </patternFill>
              </fill>
            </x14:dxf>
          </x14:cfRule>
          <x14:cfRule type="cellIs" priority="64" operator="equal" id="{4911CDEC-66FC-4D53-BD75-2687202EEB86}">
            <xm:f>Ratings!$B$6</xm:f>
            <x14:dxf>
              <fill>
                <patternFill>
                  <bgColor theme="9" tint="0.39994506668294322"/>
                </patternFill>
              </fill>
            </x14:dxf>
          </x14:cfRule>
          <x14:cfRule type="cellIs" priority="65" operator="equal" id="{B981BAAA-970F-49CC-883D-1C1532DF90FC}">
            <xm:f>Ratings!$B$5</xm:f>
            <x14:dxf>
              <fill>
                <patternFill>
                  <bgColor rgb="FF92D050"/>
                </patternFill>
              </fill>
            </x14:dxf>
          </x14:cfRule>
          <xm:sqref>E2:E12 E14:E1048576</xm:sqref>
        </x14:conditionalFormatting>
        <x14:conditionalFormatting xmlns:xm="http://schemas.microsoft.com/office/excel/2006/main">
          <x14:cfRule type="cellIs" priority="56" operator="equal" id="{E3B208BA-2406-496A-83BC-9B0D467FD6E7}">
            <xm:f>Ratings!$B$16</xm:f>
            <x14:dxf>
              <fill>
                <patternFill>
                  <bgColor rgb="FFFF0000"/>
                </patternFill>
              </fill>
            </x14:dxf>
          </x14:cfRule>
          <x14:cfRule type="cellIs" priority="57" operator="equal" id="{CD93C43E-1334-4FD9-BD55-4F2CF374E4E4}">
            <xm:f>Ratings!$B$15</xm:f>
            <x14:dxf>
              <fill>
                <patternFill>
                  <bgColor theme="5" tint="0.39994506668294322"/>
                </patternFill>
              </fill>
            </x14:dxf>
          </x14:cfRule>
          <x14:cfRule type="cellIs" priority="58" operator="equal" id="{C773C732-1BA5-4B12-AA04-C7CA0E73B68D}">
            <xm:f>Ratings!$B$14</xm:f>
            <x14:dxf>
              <fill>
                <patternFill>
                  <bgColor theme="7" tint="0.39994506668294322"/>
                </patternFill>
              </fill>
            </x14:dxf>
          </x14:cfRule>
          <x14:cfRule type="cellIs" priority="59" operator="equal" id="{801FA52B-104B-4788-AE75-0CB89D72F250}">
            <xm:f>Ratings!$B$13</xm:f>
            <x14:dxf>
              <fill>
                <patternFill>
                  <bgColor theme="9" tint="0.39994506668294322"/>
                </patternFill>
              </fill>
            </x14:dxf>
          </x14:cfRule>
          <x14:cfRule type="cellIs" priority="60" operator="equal" id="{AC590FD0-C752-47AC-8439-FD81353F40ED}">
            <xm:f>Ratings!$B$12</xm:f>
            <x14:dxf>
              <fill>
                <patternFill>
                  <bgColor rgb="FF92D050"/>
                </patternFill>
              </fill>
            </x14:dxf>
          </x14:cfRule>
          <xm:sqref>F2:F12 F14:F1048576</xm:sqref>
        </x14:conditionalFormatting>
        <x14:conditionalFormatting xmlns:xm="http://schemas.microsoft.com/office/excel/2006/main">
          <x14:cfRule type="cellIs" priority="47" operator="equal" id="{3E0478C6-6472-4FB8-B3AA-23E81E6F1CC8}">
            <xm:f>'\Users\w.dol\Downloads\[PoD Country Risk Assessment - Iraq.xlsx]Ratings'!#REF!</xm:f>
            <x14:dxf>
              <fill>
                <patternFill>
                  <bgColor rgb="FFFF0000"/>
                </patternFill>
              </fill>
            </x14:dxf>
          </x14:cfRule>
          <x14:cfRule type="cellIs" priority="48" operator="equal" id="{E122635D-C978-4A0B-B203-4F4F34E42B4F}">
            <xm:f>'\Users\w.dol\Downloads\[PoD Country Risk Assessment - Iraq.xlsx]Ratings'!#REF!</xm:f>
            <x14:dxf>
              <fill>
                <patternFill>
                  <bgColor theme="5" tint="0.39994506668294322"/>
                </patternFill>
              </fill>
            </x14:dxf>
          </x14:cfRule>
          <x14:cfRule type="cellIs" priority="49" operator="equal" id="{70969761-9767-4474-AFA3-910FCCADA300}">
            <xm:f>'\Users\w.dol\Downloads\[PoD Country Risk Assessment - Iraq.xlsx]Ratings'!#REF!</xm:f>
            <x14:dxf>
              <fill>
                <patternFill>
                  <bgColor theme="7" tint="0.39994506668294322"/>
                </patternFill>
              </fill>
            </x14:dxf>
          </x14:cfRule>
          <x14:cfRule type="cellIs" priority="50" operator="equal" id="{A6665A68-0024-4B36-9F9F-91EE9819D87D}">
            <xm:f>'\Users\w.dol\Downloads\[PoD Country Risk Assessment - Iraq.xlsx]Ratings'!#REF!</xm:f>
            <x14:dxf>
              <fill>
                <patternFill>
                  <bgColor theme="9" tint="0.39994506668294322"/>
                </patternFill>
              </fill>
            </x14:dxf>
          </x14:cfRule>
          <x14:cfRule type="cellIs" priority="51" operator="equal" id="{B54A93AF-36CC-4E59-8B0F-70C94205D242}">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42" operator="equal" id="{B01428E5-5C21-4699-8352-5F2A4EC604B9}">
            <xm:f>Ratings!$B$9</xm:f>
            <x14:dxf>
              <fill>
                <patternFill>
                  <bgColor rgb="FFFF0000"/>
                </patternFill>
              </fill>
            </x14:dxf>
          </x14:cfRule>
          <x14:cfRule type="cellIs" priority="43" operator="equal" id="{5448D5B3-95B1-47BD-8756-CD274D316C06}">
            <xm:f>Ratings!$B$8</xm:f>
            <x14:dxf>
              <fill>
                <patternFill>
                  <bgColor theme="5" tint="0.39994506668294322"/>
                </patternFill>
              </fill>
            </x14:dxf>
          </x14:cfRule>
          <x14:cfRule type="cellIs" priority="44" operator="equal" id="{6235891B-1104-48CB-8310-C9150C4A3ACD}">
            <xm:f>Ratings!$B$7</xm:f>
            <x14:dxf>
              <fill>
                <patternFill>
                  <bgColor theme="7" tint="0.39994506668294322"/>
                </patternFill>
              </fill>
            </x14:dxf>
          </x14:cfRule>
          <x14:cfRule type="cellIs" priority="45" operator="equal" id="{CDBE646F-B766-4C19-BDDA-058EA31A91DC}">
            <xm:f>Ratings!$B$6</xm:f>
            <x14:dxf>
              <fill>
                <patternFill>
                  <bgColor theme="9" tint="0.39994506668294322"/>
                </patternFill>
              </fill>
            </x14:dxf>
          </x14:cfRule>
          <x14:cfRule type="cellIs" priority="46" operator="equal" id="{3ED262E8-CC34-49C7-AB9B-897C30AF16F5}">
            <xm:f>Ratings!$B$5</xm:f>
            <x14:dxf>
              <fill>
                <patternFill>
                  <bgColor rgb="FF92D050"/>
                </patternFill>
              </fill>
            </x14:dxf>
          </x14:cfRule>
          <xm:sqref>E1</xm:sqref>
        </x14:conditionalFormatting>
        <x14:conditionalFormatting xmlns:xm="http://schemas.microsoft.com/office/excel/2006/main">
          <x14:cfRule type="cellIs" priority="37" operator="equal" id="{A2634206-20ED-4C7F-B80E-59A321DD1422}">
            <xm:f>Ratings!$B$16</xm:f>
            <x14:dxf>
              <fill>
                <patternFill>
                  <bgColor rgb="FFFF0000"/>
                </patternFill>
              </fill>
            </x14:dxf>
          </x14:cfRule>
          <x14:cfRule type="cellIs" priority="38" operator="equal" id="{D4F86C28-E25C-44D0-A24D-4FFD584F082D}">
            <xm:f>Ratings!$B$15</xm:f>
            <x14:dxf>
              <fill>
                <patternFill>
                  <bgColor theme="5" tint="0.39994506668294322"/>
                </patternFill>
              </fill>
            </x14:dxf>
          </x14:cfRule>
          <x14:cfRule type="cellIs" priority="39" operator="equal" id="{22901E95-236C-4E03-92B2-CBF6905ECFC0}">
            <xm:f>Ratings!$B$14</xm:f>
            <x14:dxf>
              <fill>
                <patternFill>
                  <bgColor theme="7" tint="0.39994506668294322"/>
                </patternFill>
              </fill>
            </x14:dxf>
          </x14:cfRule>
          <x14:cfRule type="cellIs" priority="40" operator="equal" id="{D01E799E-7F02-4770-B0D1-3DA274268D4B}">
            <xm:f>Ratings!$B$13</xm:f>
            <x14:dxf>
              <fill>
                <patternFill>
                  <bgColor theme="9" tint="0.39994506668294322"/>
                </patternFill>
              </fill>
            </x14:dxf>
          </x14:cfRule>
          <x14:cfRule type="cellIs" priority="41" operator="equal" id="{F8BAA31F-5787-44D5-8613-81E0462489CA}">
            <xm:f>Ratings!$B$12</xm:f>
            <x14:dxf>
              <fill>
                <patternFill>
                  <bgColor rgb="FF92D050"/>
                </patternFill>
              </fill>
            </x14:dxf>
          </x14:cfRule>
          <xm:sqref>F1</xm:sqref>
        </x14:conditionalFormatting>
        <x14:conditionalFormatting xmlns:xm="http://schemas.microsoft.com/office/excel/2006/main">
          <x14:cfRule type="cellIs" priority="10" operator="equal" id="{2EF3734F-1123-4753-9A56-43677722309C}">
            <xm:f>Ratings!$B$9</xm:f>
            <x14:dxf>
              <fill>
                <patternFill>
                  <bgColor rgb="FFFF0000"/>
                </patternFill>
              </fill>
            </x14:dxf>
          </x14:cfRule>
          <x14:cfRule type="cellIs" priority="11" operator="equal" id="{AEB872A5-8218-485C-BBE8-A27A1B42E44B}">
            <xm:f>Ratings!$B$8</xm:f>
            <x14:dxf>
              <fill>
                <patternFill>
                  <bgColor theme="5" tint="0.39994506668294322"/>
                </patternFill>
              </fill>
            </x14:dxf>
          </x14:cfRule>
          <x14:cfRule type="cellIs" priority="12" operator="equal" id="{22C300FF-190D-4A3B-9032-ADA4075E111B}">
            <xm:f>Ratings!$B$7</xm:f>
            <x14:dxf>
              <fill>
                <patternFill>
                  <bgColor theme="7" tint="0.39994506668294322"/>
                </patternFill>
              </fill>
            </x14:dxf>
          </x14:cfRule>
          <x14:cfRule type="cellIs" priority="13" operator="equal" id="{F0BB120D-F6DF-434F-B307-F56A4017B687}">
            <xm:f>Ratings!$B$6</xm:f>
            <x14:dxf>
              <fill>
                <patternFill>
                  <bgColor theme="9" tint="0.39994506668294322"/>
                </patternFill>
              </fill>
            </x14:dxf>
          </x14:cfRule>
          <x14:cfRule type="cellIs" priority="14" operator="equal" id="{8ECAFCF3-8B27-47A9-A80B-86AE98243959}">
            <xm:f>Ratings!$B$5</xm:f>
            <x14:dxf>
              <fill>
                <patternFill>
                  <bgColor rgb="FF92D050"/>
                </patternFill>
              </fill>
            </x14:dxf>
          </x14:cfRule>
          <xm:sqref>E13</xm:sqref>
        </x14:conditionalFormatting>
        <x14:conditionalFormatting xmlns:xm="http://schemas.microsoft.com/office/excel/2006/main">
          <x14:cfRule type="cellIs" priority="5" operator="equal" id="{E9601B6C-C102-4F32-9E71-13B2B44B0C9A}">
            <xm:f>Ratings!$B$16</xm:f>
            <x14:dxf>
              <fill>
                <patternFill>
                  <bgColor rgb="FFFF0000"/>
                </patternFill>
              </fill>
            </x14:dxf>
          </x14:cfRule>
          <x14:cfRule type="cellIs" priority="6" operator="equal" id="{EFB59984-C1DB-4A06-B9ED-643BEDCEF3D6}">
            <xm:f>Ratings!$B$15</xm:f>
            <x14:dxf>
              <fill>
                <patternFill>
                  <bgColor theme="5" tint="0.39994506668294322"/>
                </patternFill>
              </fill>
            </x14:dxf>
          </x14:cfRule>
          <x14:cfRule type="cellIs" priority="7" operator="equal" id="{6CBF82B6-B919-48E0-955B-EC861DA02E33}">
            <xm:f>Ratings!$B$14</xm:f>
            <x14:dxf>
              <fill>
                <patternFill>
                  <bgColor theme="7" tint="0.39994506668294322"/>
                </patternFill>
              </fill>
            </x14:dxf>
          </x14:cfRule>
          <x14:cfRule type="cellIs" priority="8" operator="equal" id="{721AF1BD-EDDF-4EFA-B96C-338E237AA11C}">
            <xm:f>Ratings!$B$13</xm:f>
            <x14:dxf>
              <fill>
                <patternFill>
                  <bgColor theme="9" tint="0.39994506668294322"/>
                </patternFill>
              </fill>
            </x14:dxf>
          </x14:cfRule>
          <x14:cfRule type="cellIs" priority="9" operator="equal" id="{F72200BB-7C3E-4438-9B3D-925EBD082D42}">
            <xm:f>Ratings!$B$12</xm:f>
            <x14:dxf>
              <fill>
                <patternFill>
                  <bgColor rgb="FF92D050"/>
                </patternFill>
              </fill>
            </x14:dxf>
          </x14:cfRule>
          <xm:sqref>F13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E15 E4:E6 E8:E9 E11:E13</xm:sqref>
        </x14:dataValidation>
        <x14:dataValidation type="list" allowBlank="1" showInputMessage="1" showErrorMessage="1">
          <x14:formula1>
            <xm:f>Ratings!$B$12:$B$16</xm:f>
          </x14:formula1>
          <xm:sqref>F15 F4:F6 F8:F9 F11:F13</xm:sqref>
        </x14:dataValidation>
        <x14:dataValidation type="list" allowBlank="1" showInputMessage="1" showErrorMessage="1">
          <x14:formula1>
            <xm:f>Ratings!$B$19:$B$22</xm:f>
          </x14:formula1>
          <xm:sqref>G11:G13 G4:G6 G8:G9 G15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showGridLines="0" zoomScale="80" zoomScaleNormal="80" workbookViewId="0">
      <selection activeCell="F29" sqref="F29"/>
    </sheetView>
  </sheetViews>
  <sheetFormatPr defaultColWidth="33.42578125" defaultRowHeight="15" x14ac:dyDescent="0.25"/>
  <cols>
    <col min="1" max="1" width="2" customWidth="1"/>
    <col min="2" max="2" width="5.140625" bestFit="1" customWidth="1"/>
    <col min="3" max="3" width="34.140625" customWidth="1"/>
    <col min="4" max="4" width="72.42578125" style="37" customWidth="1"/>
    <col min="5" max="5" width="20.7109375" customWidth="1"/>
    <col min="6" max="6" width="19.42578125" customWidth="1"/>
    <col min="7" max="7" width="14.7109375" style="22" customWidth="1"/>
    <col min="8" max="8" width="61.710937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53.25" customHeight="1" x14ac:dyDescent="0.25">
      <c r="B4" s="13" t="str">
        <f>$B$3&amp;"."&amp;Ratings!B25</f>
        <v>1.1</v>
      </c>
      <c r="C4" s="14" t="s">
        <v>488</v>
      </c>
      <c r="D4" s="15" t="s">
        <v>524</v>
      </c>
      <c r="E4" s="13" t="s">
        <v>6</v>
      </c>
      <c r="F4" s="13" t="s">
        <v>13</v>
      </c>
      <c r="G4" s="21" t="s">
        <v>28</v>
      </c>
      <c r="H4" s="15" t="s">
        <v>525</v>
      </c>
      <c r="K4" s="4" t="str">
        <f>IFERROR(VLOOKUP(CONCATENATE(E4,F4),Ratings!$H$3:$I$27,2,FALSE),)</f>
        <v>Orange</v>
      </c>
    </row>
    <row r="5" spans="2:11" ht="106.5" customHeight="1" x14ac:dyDescent="0.25">
      <c r="B5" s="13" t="str">
        <f>$B$3&amp;"."&amp;Ratings!B26</f>
        <v>1.2</v>
      </c>
      <c r="C5" s="14" t="s">
        <v>523</v>
      </c>
      <c r="D5" s="15" t="s">
        <v>489</v>
      </c>
      <c r="E5" s="13" t="s">
        <v>7</v>
      </c>
      <c r="F5" s="13" t="s">
        <v>15</v>
      </c>
      <c r="G5" s="21" t="s">
        <v>28</v>
      </c>
      <c r="H5" s="15" t="s">
        <v>526</v>
      </c>
      <c r="K5" s="4" t="str">
        <f>IFERROR(VLOOKUP(CONCATENATE(E5,F5),Ratings!$H$3:$I$27,2,FALSE),)</f>
        <v>Red</v>
      </c>
    </row>
    <row r="6" spans="2:11" ht="55.5" customHeight="1" x14ac:dyDescent="0.25">
      <c r="B6" s="13" t="str">
        <f>$B$3&amp;"."&amp;Ratings!B27</f>
        <v>1.3</v>
      </c>
      <c r="C6" s="14" t="s">
        <v>490</v>
      </c>
      <c r="D6" s="15" t="s">
        <v>528</v>
      </c>
      <c r="E6" s="13" t="s">
        <v>8</v>
      </c>
      <c r="F6" s="13" t="s">
        <v>14</v>
      </c>
      <c r="G6" s="21" t="s">
        <v>28</v>
      </c>
      <c r="H6" s="15" t="s">
        <v>527</v>
      </c>
      <c r="K6" s="4" t="str">
        <f>IFERROR(VLOOKUP(CONCATENATE(E6,F6),Ratings!$H$3:$I$27,2,FALSE),)</f>
        <v>Red</v>
      </c>
    </row>
    <row r="7" spans="2:11" ht="41.25" customHeight="1" x14ac:dyDescent="0.25">
      <c r="B7" s="13" t="str">
        <f>$B$3&amp;"."&amp;Ratings!B28</f>
        <v>1.4</v>
      </c>
      <c r="C7" s="14" t="s">
        <v>491</v>
      </c>
      <c r="D7" s="15" t="s">
        <v>530</v>
      </c>
      <c r="E7" s="13" t="s">
        <v>8</v>
      </c>
      <c r="F7" s="13" t="s">
        <v>14</v>
      </c>
      <c r="G7" s="21" t="s">
        <v>28</v>
      </c>
      <c r="H7" s="15" t="s">
        <v>531</v>
      </c>
      <c r="K7" s="4" t="str">
        <f>IFERROR(VLOOKUP(CONCATENATE(E7,F7),Ratings!$H$3:$I$27,2,FALSE),)</f>
        <v>Red</v>
      </c>
    </row>
    <row r="8" spans="2:11" ht="70.5" customHeight="1" x14ac:dyDescent="0.25">
      <c r="B8" s="13" t="str">
        <f>$B$3&amp;"."&amp;Ratings!B29</f>
        <v>1.5</v>
      </c>
      <c r="C8" s="14" t="s">
        <v>532</v>
      </c>
      <c r="D8" s="15" t="s">
        <v>492</v>
      </c>
      <c r="E8" s="13" t="s">
        <v>7</v>
      </c>
      <c r="F8" s="13" t="s">
        <v>13</v>
      </c>
      <c r="G8" s="21" t="s">
        <v>28</v>
      </c>
      <c r="H8" s="15" t="s">
        <v>529</v>
      </c>
      <c r="K8" s="4" t="str">
        <f>IFERROR(VLOOKUP(CONCATENATE(E8,F8),Ratings!$H$3:$I$27,2,FALSE),)</f>
        <v>Orange</v>
      </c>
    </row>
    <row r="9" spans="2:11" x14ac:dyDescent="0.25">
      <c r="B9" s="12">
        <v>2</v>
      </c>
      <c r="C9" s="38" t="s">
        <v>23</v>
      </c>
      <c r="D9" s="39"/>
      <c r="E9" s="39"/>
      <c r="F9" s="39"/>
      <c r="G9" s="39"/>
      <c r="H9" s="40"/>
      <c r="K9" s="4">
        <f>IFERROR(VLOOKUP(CONCATENATE(E9,F9),Ratings!$H$3:$I$27,2,FALSE),)</f>
        <v>0</v>
      </c>
    </row>
    <row r="10" spans="2:11" ht="72.75" customHeight="1" x14ac:dyDescent="0.25">
      <c r="B10" s="13" t="str">
        <f>$B$9&amp;"."&amp;Ratings!B25</f>
        <v>2.1</v>
      </c>
      <c r="C10" s="14" t="s">
        <v>493</v>
      </c>
      <c r="D10" s="15" t="s">
        <v>494</v>
      </c>
      <c r="E10" s="13" t="s">
        <v>4</v>
      </c>
      <c r="F10" s="13" t="s">
        <v>14</v>
      </c>
      <c r="G10" s="21" t="s">
        <v>28</v>
      </c>
      <c r="H10" s="15" t="s">
        <v>495</v>
      </c>
      <c r="K10" s="4" t="str">
        <f>IFERROR(VLOOKUP(CONCATENATE(E10,F10),Ratings!$H$3:$I$27,2,FALSE),)</f>
        <v>Orange</v>
      </c>
    </row>
    <row r="11" spans="2:11" ht="81.75" customHeight="1" x14ac:dyDescent="0.25">
      <c r="B11" s="13" t="str">
        <f>$B$9&amp;"."&amp;Ratings!B26</f>
        <v>2.2</v>
      </c>
      <c r="C11" s="14" t="s">
        <v>496</v>
      </c>
      <c r="D11" s="15" t="s">
        <v>497</v>
      </c>
      <c r="E11" s="13" t="s">
        <v>4</v>
      </c>
      <c r="F11" s="13" t="s">
        <v>14</v>
      </c>
      <c r="G11" s="21" t="s">
        <v>28</v>
      </c>
      <c r="H11" s="15" t="s">
        <v>498</v>
      </c>
      <c r="K11" s="4" t="str">
        <f>IFERROR(VLOOKUP(CONCATENATE(E11,F11),Ratings!$H$3:$I$27,2,FALSE),)</f>
        <v>Orange</v>
      </c>
    </row>
    <row r="12" spans="2:11" ht="62.25" customHeight="1" x14ac:dyDescent="0.25">
      <c r="B12" s="13" t="str">
        <f>$B$9&amp;"."&amp;Ratings!B27</f>
        <v>2.3</v>
      </c>
      <c r="C12" s="14" t="s">
        <v>499</v>
      </c>
      <c r="D12" s="15" t="s">
        <v>500</v>
      </c>
      <c r="E12" s="13" t="s">
        <v>6</v>
      </c>
      <c r="F12" s="13" t="s">
        <v>15</v>
      </c>
      <c r="G12" s="21" t="s">
        <v>28</v>
      </c>
      <c r="H12" s="15" t="s">
        <v>501</v>
      </c>
      <c r="K12" s="4" t="str">
        <f>IFERROR(VLOOKUP(CONCATENATE(E12,F12),Ratings!$H$3:$I$27,2,FALSE),)</f>
        <v>Red</v>
      </c>
    </row>
    <row r="13" spans="2:11" ht="63" customHeight="1" x14ac:dyDescent="0.25">
      <c r="B13" s="13" t="str">
        <f>$B$9&amp;"."&amp;Ratings!B28</f>
        <v>2.4</v>
      </c>
      <c r="C13" s="14" t="s">
        <v>502</v>
      </c>
      <c r="D13" s="15" t="s">
        <v>503</v>
      </c>
      <c r="E13" s="13" t="s">
        <v>6</v>
      </c>
      <c r="F13" s="13" t="s">
        <v>14</v>
      </c>
      <c r="G13" s="21" t="s">
        <v>28</v>
      </c>
      <c r="H13" s="15" t="s">
        <v>504</v>
      </c>
      <c r="K13" s="4" t="str">
        <f>IFERROR(VLOOKUP(CONCATENATE(E13,F13),Ratings!$H$3:$I$27,2,FALSE),)</f>
        <v>Orange</v>
      </c>
    </row>
    <row r="14" spans="2:11" ht="82.5" customHeight="1" x14ac:dyDescent="0.25">
      <c r="B14" s="13" t="str">
        <f>$B$9&amp;"."&amp;Ratings!B29</f>
        <v>2.5</v>
      </c>
      <c r="C14" s="14" t="s">
        <v>505</v>
      </c>
      <c r="D14" s="15" t="s">
        <v>533</v>
      </c>
      <c r="E14" s="13" t="s">
        <v>4</v>
      </c>
      <c r="F14" s="13" t="s">
        <v>15</v>
      </c>
      <c r="G14" s="21" t="s">
        <v>28</v>
      </c>
      <c r="H14" s="15" t="s">
        <v>534</v>
      </c>
      <c r="K14" s="4" t="str">
        <f>IFERROR(VLOOKUP(CONCATENATE(E14,F14),Ratings!$H$3:$I$27,2,FALSE),)</f>
        <v>Orange</v>
      </c>
    </row>
    <row r="15" spans="2:11" ht="95.25" customHeight="1" x14ac:dyDescent="0.25">
      <c r="B15" s="13" t="str">
        <f>$B$9&amp;"."&amp;Ratings!B30</f>
        <v>2.6</v>
      </c>
      <c r="C15" s="14" t="s">
        <v>538</v>
      </c>
      <c r="D15" s="15" t="s">
        <v>509</v>
      </c>
      <c r="E15" s="13" t="s">
        <v>7</v>
      </c>
      <c r="F15" s="13" t="s">
        <v>13</v>
      </c>
      <c r="G15" s="21" t="s">
        <v>30</v>
      </c>
      <c r="H15" s="15" t="s">
        <v>539</v>
      </c>
      <c r="K15" s="4" t="str">
        <f>IFERROR(VLOOKUP(CONCATENATE(E15,F15),Ratings!$H$3:$I$27,2,FALSE),)</f>
        <v>Orange</v>
      </c>
    </row>
    <row r="16" spans="2:11" x14ac:dyDescent="0.25">
      <c r="B16" s="12">
        <v>3</v>
      </c>
      <c r="C16" s="38" t="s">
        <v>24</v>
      </c>
      <c r="D16" s="39"/>
      <c r="E16" s="39"/>
      <c r="F16" s="39"/>
      <c r="G16" s="39"/>
      <c r="H16" s="40"/>
      <c r="K16" s="4">
        <f>IFERROR(VLOOKUP(CONCATENATE(E16,F16),Ratings!$H$3:$I$27,2,FALSE),)</f>
        <v>0</v>
      </c>
    </row>
    <row r="17" spans="2:11" ht="93" customHeight="1" x14ac:dyDescent="0.25">
      <c r="B17" s="13" t="str">
        <f>$B$16&amp;"."&amp;Ratings!B25</f>
        <v>3.1</v>
      </c>
      <c r="C17" s="14" t="s">
        <v>535</v>
      </c>
      <c r="D17" s="15" t="s">
        <v>536</v>
      </c>
      <c r="E17" s="13" t="s">
        <v>6</v>
      </c>
      <c r="F17" s="13" t="s">
        <v>13</v>
      </c>
      <c r="G17" s="21" t="s">
        <v>28</v>
      </c>
      <c r="H17" s="15" t="s">
        <v>506</v>
      </c>
      <c r="K17" s="4" t="str">
        <f>IFERROR(VLOOKUP(CONCATENATE(E17,F17),Ratings!$H$3:$I$27,2,FALSE),)</f>
        <v>Orange</v>
      </c>
    </row>
    <row r="18" spans="2:11" ht="106.5" customHeight="1" x14ac:dyDescent="0.25">
      <c r="B18" s="13" t="str">
        <f>$B$16&amp;"."&amp;Ratings!B26</f>
        <v>3.2</v>
      </c>
      <c r="C18" s="14" t="s">
        <v>507</v>
      </c>
      <c r="D18" s="15" t="s">
        <v>537</v>
      </c>
      <c r="E18" s="13" t="s">
        <v>4</v>
      </c>
      <c r="F18" s="13" t="s">
        <v>13</v>
      </c>
      <c r="G18" s="21" t="s">
        <v>28</v>
      </c>
      <c r="H18" s="15" t="s">
        <v>508</v>
      </c>
      <c r="K18" s="4" t="str">
        <f>IFERROR(VLOOKUP(CONCATENATE(E18,F18),Ratings!$H$3:$I$27,2,FALSE),)</f>
        <v>Yellow</v>
      </c>
    </row>
    <row r="19" spans="2:11" ht="68.25" customHeight="1" x14ac:dyDescent="0.25">
      <c r="B19" s="13" t="str">
        <f>$B$16&amp;"."&amp;Ratings!B27</f>
        <v>3.3</v>
      </c>
      <c r="C19" s="14" t="s">
        <v>510</v>
      </c>
      <c r="D19" s="15" t="s">
        <v>511</v>
      </c>
      <c r="E19" s="13" t="s">
        <v>6</v>
      </c>
      <c r="F19" s="13" t="s">
        <v>12</v>
      </c>
      <c r="G19" s="21" t="s">
        <v>28</v>
      </c>
      <c r="H19" s="15" t="s">
        <v>512</v>
      </c>
      <c r="K19" s="4" t="str">
        <f>IFERROR(VLOOKUP(CONCATENATE(E19,F19),Ratings!$H$3:$I$27,2,FALSE),)</f>
        <v>Yellow</v>
      </c>
    </row>
    <row r="20" spans="2:11" ht="96" customHeight="1" x14ac:dyDescent="0.25">
      <c r="B20" s="13" t="str">
        <f>$B$16&amp;"."&amp;Ratings!B28</f>
        <v>3.4</v>
      </c>
      <c r="C20" s="14" t="s">
        <v>540</v>
      </c>
      <c r="D20" s="15" t="s">
        <v>513</v>
      </c>
      <c r="E20" s="13" t="s">
        <v>6</v>
      </c>
      <c r="F20" s="13" t="s">
        <v>13</v>
      </c>
      <c r="G20" s="21" t="s">
        <v>28</v>
      </c>
      <c r="H20" s="15" t="s">
        <v>514</v>
      </c>
      <c r="K20" s="4" t="str">
        <f>IFERROR(VLOOKUP(CONCATENATE(E20,F20),Ratings!$H$3:$I$27,2,FALSE),)</f>
        <v>Orange</v>
      </c>
    </row>
    <row r="21" spans="2:11" x14ac:dyDescent="0.25">
      <c r="B21" s="12">
        <v>4</v>
      </c>
      <c r="C21" s="38" t="s">
        <v>25</v>
      </c>
      <c r="D21" s="39"/>
      <c r="E21" s="39"/>
      <c r="F21" s="39"/>
      <c r="G21" s="39"/>
      <c r="H21" s="40"/>
      <c r="K21" s="4">
        <f>IFERROR(VLOOKUP(CONCATENATE(E21,F21),Ratings!$H$3:$I$27,2,FALSE),)</f>
        <v>0</v>
      </c>
    </row>
    <row r="22" spans="2:11" ht="95.25" customHeight="1" x14ac:dyDescent="0.25">
      <c r="B22" s="13" t="str">
        <f>$B$21&amp;"."&amp;Ratings!B25</f>
        <v>4.1</v>
      </c>
      <c r="C22" s="14" t="s">
        <v>515</v>
      </c>
      <c r="D22" s="15" t="s">
        <v>516</v>
      </c>
      <c r="E22" s="13" t="s">
        <v>6</v>
      </c>
      <c r="F22" s="13" t="s">
        <v>14</v>
      </c>
      <c r="G22" s="21" t="s">
        <v>28</v>
      </c>
      <c r="H22" s="15" t="s">
        <v>517</v>
      </c>
      <c r="K22" s="4" t="str">
        <f>IFERROR(VLOOKUP(CONCATENATE(E22,F22),Ratings!$H$3:$I$27,2,FALSE),)</f>
        <v>Orange</v>
      </c>
    </row>
    <row r="23" spans="2:11" ht="54.75" customHeight="1" x14ac:dyDescent="0.25">
      <c r="B23" s="13" t="str">
        <f>$B$21&amp;"."&amp;Ratings!B26</f>
        <v>4.2</v>
      </c>
      <c r="C23" s="14" t="s">
        <v>518</v>
      </c>
      <c r="D23" s="15" t="s">
        <v>519</v>
      </c>
      <c r="E23" s="13" t="s">
        <v>4</v>
      </c>
      <c r="F23" s="13" t="s">
        <v>13</v>
      </c>
      <c r="G23" s="21" t="s">
        <v>28</v>
      </c>
      <c r="H23" s="15" t="s">
        <v>520</v>
      </c>
      <c r="K23" s="4" t="str">
        <f>IFERROR(VLOOKUP(CONCATENATE(E23,F23),Ratings!$H$3:$I$27,2,FALSE),)</f>
        <v>Yellow</v>
      </c>
    </row>
    <row r="24" spans="2:11" ht="75.75" customHeight="1" x14ac:dyDescent="0.25">
      <c r="B24" s="13" t="str">
        <f>$B$21&amp;"."&amp;Ratings!B27</f>
        <v>4.3</v>
      </c>
      <c r="C24" s="14" t="s">
        <v>521</v>
      </c>
      <c r="D24" s="15" t="s">
        <v>541</v>
      </c>
      <c r="E24" s="13" t="s">
        <v>4</v>
      </c>
      <c r="F24" s="13" t="s">
        <v>14</v>
      </c>
      <c r="G24" s="21" t="s">
        <v>28</v>
      </c>
      <c r="H24" s="15" t="s">
        <v>542</v>
      </c>
      <c r="K24" s="4" t="str">
        <f>IFERROR(VLOOKUP(CONCATENATE(E24,F24),Ratings!$H$3:$I$27,2,FALSE),)</f>
        <v>Orange</v>
      </c>
    </row>
    <row r="25" spans="2:11" ht="39.75" customHeight="1" x14ac:dyDescent="0.25">
      <c r="B25" s="13" t="str">
        <f>$B$21&amp;"."&amp;Ratings!B28</f>
        <v>4.4</v>
      </c>
      <c r="C25" s="14" t="s">
        <v>543</v>
      </c>
      <c r="D25" s="15" t="s">
        <v>544</v>
      </c>
      <c r="E25" s="13" t="s">
        <v>4</v>
      </c>
      <c r="F25" s="13" t="s">
        <v>13</v>
      </c>
      <c r="G25" s="21" t="s">
        <v>28</v>
      </c>
      <c r="H25" s="15" t="s">
        <v>522</v>
      </c>
      <c r="K25" s="4" t="str">
        <f>IFERROR(VLOOKUP(CONCATENATE(E25,F25),Ratings!$H$3:$I$27,2,FALSE),)</f>
        <v>Yellow</v>
      </c>
    </row>
  </sheetData>
  <mergeCells count="4">
    <mergeCell ref="C3:H3"/>
    <mergeCell ref="C9:H9"/>
    <mergeCell ref="C16:H16"/>
    <mergeCell ref="C21:H21"/>
  </mergeCells>
  <conditionalFormatting sqref="B2:B7 B9:B14 B16:B1048576">
    <cfRule type="expression" dxfId="252" priority="112">
      <formula>K2="Red"</formula>
    </cfRule>
    <cfRule type="expression" dxfId="251" priority="113">
      <formula>K2="Orange"</formula>
    </cfRule>
    <cfRule type="expression" dxfId="250" priority="114">
      <formula>K2="Yellow"</formula>
    </cfRule>
    <cfRule type="expression" dxfId="249" priority="115">
      <formula>K2="Green"</formula>
    </cfRule>
  </conditionalFormatting>
  <conditionalFormatting sqref="B1">
    <cfRule type="expression" dxfId="248" priority="93">
      <formula>K1="Red"</formula>
    </cfRule>
    <cfRule type="expression" dxfId="247" priority="94">
      <formula>K1="Orange"</formula>
    </cfRule>
    <cfRule type="expression" dxfId="246" priority="95">
      <formula>K1="Yellow"</formula>
    </cfRule>
    <cfRule type="expression" dxfId="245" priority="96">
      <formula>K1="Green"</formula>
    </cfRule>
  </conditionalFormatting>
  <conditionalFormatting sqref="B8">
    <cfRule type="expression" dxfId="244" priority="79">
      <formula>K8="Red"</formula>
    </cfRule>
    <cfRule type="expression" dxfId="243" priority="80">
      <formula>K8="Orange"</formula>
    </cfRule>
    <cfRule type="expression" dxfId="242" priority="81">
      <formula>K8="Yellow"</formula>
    </cfRule>
    <cfRule type="expression" dxfId="241" priority="82">
      <formula>K8="Green"</formula>
    </cfRule>
  </conditionalFormatting>
  <conditionalFormatting sqref="B15">
    <cfRule type="expression" dxfId="240" priority="1">
      <formula>K15="Red"</formula>
    </cfRule>
    <cfRule type="expression" dxfId="239" priority="2">
      <formula>K15="Orange"</formula>
    </cfRule>
    <cfRule type="expression" dxfId="238" priority="3">
      <formula>K15="Yellow"</formula>
    </cfRule>
    <cfRule type="expression" dxfId="237" priority="4">
      <formula>K15="Green"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21" operator="equal" id="{38F7DC9D-D304-462F-81BB-3D212A055327}">
            <xm:f>Ratings!#REF!</xm:f>
            <x14:dxf>
              <fill>
                <patternFill>
                  <bgColor rgb="FFFF0000"/>
                </patternFill>
              </fill>
            </x14:dxf>
          </x14:cfRule>
          <x14:cfRule type="cellIs" priority="122" operator="equal" id="{50B16BF8-EF21-4424-85B3-359B9C624C03}">
            <xm:f>Ratings!#REF!</xm:f>
            <x14:dxf>
              <fill>
                <patternFill>
                  <bgColor theme="5" tint="0.39994506668294322"/>
                </patternFill>
              </fill>
            </x14:dxf>
          </x14:cfRule>
          <x14:cfRule type="cellIs" priority="123" operator="equal" id="{E81D0C2C-F9F5-49B0-9211-84770D0DA023}">
            <xm:f>Ratings!#REF!</xm:f>
            <x14:dxf>
              <fill>
                <patternFill>
                  <bgColor theme="7" tint="0.39994506668294322"/>
                </patternFill>
              </fill>
            </x14:dxf>
          </x14:cfRule>
          <x14:cfRule type="cellIs" priority="124" operator="equal" id="{12CE269F-3A6C-4013-A313-B0D5C7838531}">
            <xm:f>Ratings!#REF!</xm:f>
            <x14:dxf>
              <fill>
                <patternFill>
                  <bgColor theme="9" tint="0.39994506668294322"/>
                </patternFill>
              </fill>
            </x14:dxf>
          </x14:cfRule>
          <x14:cfRule type="cellIs" priority="125" operator="equal" id="{56CB357D-DB7C-440B-9390-27915B037998}">
            <xm:f>Ratings!#REF!</xm:f>
            <x14:dxf>
              <fill>
                <patternFill>
                  <bgColor rgb="FF92D050"/>
                </patternFill>
              </fill>
            </x14:dxf>
          </x14:cfRule>
          <xm:sqref>E2:E3 E9 E16 E21 E26:E1048576</xm:sqref>
        </x14:conditionalFormatting>
        <x14:conditionalFormatting xmlns:xm="http://schemas.microsoft.com/office/excel/2006/main">
          <x14:cfRule type="cellIs" priority="116" operator="equal" id="{E726C07C-152E-40E5-9324-ACE96CEE0CFB}">
            <xm:f>Ratings!#REF!</xm:f>
            <x14:dxf>
              <fill>
                <patternFill>
                  <bgColor rgb="FFFF0000"/>
                </patternFill>
              </fill>
            </x14:dxf>
          </x14:cfRule>
          <x14:cfRule type="cellIs" priority="117" operator="equal" id="{57FFE9E4-38B8-4780-9A06-9445FCA39248}">
            <xm:f>Ratings!#REF!</xm:f>
            <x14:dxf>
              <fill>
                <patternFill>
                  <bgColor theme="5" tint="0.39994506668294322"/>
                </patternFill>
              </fill>
            </x14:dxf>
          </x14:cfRule>
          <x14:cfRule type="cellIs" priority="118" operator="equal" id="{B4944BE5-4802-472C-8FE6-D6022C72FE7A}">
            <xm:f>Ratings!#REF!</xm:f>
            <x14:dxf>
              <fill>
                <patternFill>
                  <bgColor theme="7" tint="0.39994506668294322"/>
                </patternFill>
              </fill>
            </x14:dxf>
          </x14:cfRule>
          <x14:cfRule type="cellIs" priority="119" operator="equal" id="{8618A6C3-A06C-4A54-A281-5C62D359CAA5}">
            <xm:f>Ratings!#REF!</xm:f>
            <x14:dxf>
              <fill>
                <patternFill>
                  <bgColor theme="9" tint="0.39994506668294322"/>
                </patternFill>
              </fill>
            </x14:dxf>
          </x14:cfRule>
          <x14:cfRule type="cellIs" priority="120" operator="equal" id="{5A533F98-4515-470E-9702-859FE9406606}">
            <xm:f>Ratings!#REF!</xm:f>
            <x14:dxf>
              <fill>
                <patternFill>
                  <bgColor rgb="FF92D050"/>
                </patternFill>
              </fill>
            </x14:dxf>
          </x14:cfRule>
          <xm:sqref>F2:F3 F9 F16 F21 F26:F1048576</xm:sqref>
        </x14:conditionalFormatting>
        <x14:conditionalFormatting xmlns:xm="http://schemas.microsoft.com/office/excel/2006/main">
          <x14:cfRule type="cellIs" priority="107" operator="equal" id="{FF0BD591-7453-451D-95C7-09099DEC8284}">
            <xm:f>'\Users\w.dol\Downloads\[PoD Country Risk Assessment - Iraq.xlsx]Ratings'!#REF!</xm:f>
            <x14:dxf>
              <fill>
                <patternFill>
                  <bgColor rgb="FFFF0000"/>
                </patternFill>
              </fill>
            </x14:dxf>
          </x14:cfRule>
          <x14:cfRule type="cellIs" priority="108" operator="equal" id="{FE06468A-319B-46F3-A70E-1F6CDFF09F27}">
            <xm:f>'\Users\w.dol\Downloads\[PoD Country Risk Assessment - Iraq.xlsx]Ratings'!#REF!</xm:f>
            <x14:dxf>
              <fill>
                <patternFill>
                  <bgColor theme="5" tint="0.39994506668294322"/>
                </patternFill>
              </fill>
            </x14:dxf>
          </x14:cfRule>
          <x14:cfRule type="cellIs" priority="109" operator="equal" id="{F9D242E0-DEF6-4114-94F5-D187189FA1A3}">
            <xm:f>'\Users\w.dol\Downloads\[PoD Country Risk Assessment - Iraq.xlsx]Ratings'!#REF!</xm:f>
            <x14:dxf>
              <fill>
                <patternFill>
                  <bgColor theme="7" tint="0.39994506668294322"/>
                </patternFill>
              </fill>
            </x14:dxf>
          </x14:cfRule>
          <x14:cfRule type="cellIs" priority="110" operator="equal" id="{A540DFAD-3BEA-4CB2-8927-52480182283C}">
            <xm:f>'\Users\w.dol\Downloads\[PoD Country Risk Assessment - Iraq.xlsx]Ratings'!#REF!</xm:f>
            <x14:dxf>
              <fill>
                <patternFill>
                  <bgColor theme="9" tint="0.39994506668294322"/>
                </patternFill>
              </fill>
            </x14:dxf>
          </x14:cfRule>
          <x14:cfRule type="cellIs" priority="111" operator="equal" id="{5530C112-E550-4D56-A40E-B9EA72EE6366}">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102" operator="equal" id="{13D23ECD-6132-42FB-8DD5-42C5DE939DD2}">
            <xm:f>Ratings!#REF!</xm:f>
            <x14:dxf>
              <fill>
                <patternFill>
                  <bgColor rgb="FFFF0000"/>
                </patternFill>
              </fill>
            </x14:dxf>
          </x14:cfRule>
          <x14:cfRule type="cellIs" priority="103" operator="equal" id="{E79C7912-BDD8-486F-ADC8-1F137EF3F8D7}">
            <xm:f>Ratings!#REF!</xm:f>
            <x14:dxf>
              <fill>
                <patternFill>
                  <bgColor theme="5" tint="0.39994506668294322"/>
                </patternFill>
              </fill>
            </x14:dxf>
          </x14:cfRule>
          <x14:cfRule type="cellIs" priority="104" operator="equal" id="{160158E7-F5DE-4252-B784-A4D36E6007E7}">
            <xm:f>Ratings!#REF!</xm:f>
            <x14:dxf>
              <fill>
                <patternFill>
                  <bgColor theme="7" tint="0.39994506668294322"/>
                </patternFill>
              </fill>
            </x14:dxf>
          </x14:cfRule>
          <x14:cfRule type="cellIs" priority="105" operator="equal" id="{8BBD5E3C-E680-4D1D-994B-E111982677EC}">
            <xm:f>Ratings!#REF!</xm:f>
            <x14:dxf>
              <fill>
                <patternFill>
                  <bgColor theme="9" tint="0.39994506668294322"/>
                </patternFill>
              </fill>
            </x14:dxf>
          </x14:cfRule>
          <x14:cfRule type="cellIs" priority="106" operator="equal" id="{A5D9C613-2E96-48ED-AA33-FD9E7925339D}">
            <xm:f>Ratings!#REF!</xm:f>
            <x14:dxf>
              <fill>
                <patternFill>
                  <bgColor rgb="FF92D050"/>
                </patternFill>
              </fill>
            </x14:dxf>
          </x14:cfRule>
          <xm:sqref>E1</xm:sqref>
        </x14:conditionalFormatting>
        <x14:conditionalFormatting xmlns:xm="http://schemas.microsoft.com/office/excel/2006/main">
          <x14:cfRule type="cellIs" priority="97" operator="equal" id="{8823E2B5-738B-404C-97E6-4275D2F12027}">
            <xm:f>Ratings!#REF!</xm:f>
            <x14:dxf>
              <fill>
                <patternFill>
                  <bgColor rgb="FFFF0000"/>
                </patternFill>
              </fill>
            </x14:dxf>
          </x14:cfRule>
          <x14:cfRule type="cellIs" priority="98" operator="equal" id="{24215F26-3C0B-4D89-8E21-DD5FFFBBE4BD}">
            <xm:f>Ratings!#REF!</xm:f>
            <x14:dxf>
              <fill>
                <patternFill>
                  <bgColor theme="5" tint="0.39994506668294322"/>
                </patternFill>
              </fill>
            </x14:dxf>
          </x14:cfRule>
          <x14:cfRule type="cellIs" priority="99" operator="equal" id="{F54F8D33-1A2A-487E-A501-241E9794E9B7}">
            <xm:f>Ratings!#REF!</xm:f>
            <x14:dxf>
              <fill>
                <patternFill>
                  <bgColor theme="7" tint="0.39994506668294322"/>
                </patternFill>
              </fill>
            </x14:dxf>
          </x14:cfRule>
          <x14:cfRule type="cellIs" priority="100" operator="equal" id="{79562478-9685-4BA1-8B89-A980495A1885}">
            <xm:f>Ratings!#REF!</xm:f>
            <x14:dxf>
              <fill>
                <patternFill>
                  <bgColor theme="9" tint="0.39994506668294322"/>
                </patternFill>
              </fill>
            </x14:dxf>
          </x14:cfRule>
          <x14:cfRule type="cellIs" priority="101" operator="equal" id="{5A505DB8-3FB0-4EC7-BFC3-37A79B0A007A}">
            <xm:f>Ratings!#REF!</xm:f>
            <x14:dxf>
              <fill>
                <patternFill>
                  <bgColor rgb="FF92D050"/>
                </patternFill>
              </fill>
            </x14:dxf>
          </x14:cfRule>
          <xm:sqref>F1</xm:sqref>
        </x14:conditionalFormatting>
        <x14:conditionalFormatting xmlns:xm="http://schemas.microsoft.com/office/excel/2006/main">
          <x14:cfRule type="cellIs" priority="19" operator="equal" id="{F1F62AF3-D82A-4DE1-8BEA-BA0F0BCF13D9}">
            <xm:f>Ratings!$B$16</xm:f>
            <x14:dxf>
              <fill>
                <patternFill>
                  <bgColor rgb="FFFF0000"/>
                </patternFill>
              </fill>
            </x14:dxf>
          </x14:cfRule>
          <x14:cfRule type="cellIs" priority="20" operator="equal" id="{D84FFFD3-761F-4EF0-885A-653869AEB5BF}">
            <xm:f>Ratings!$B$15</xm:f>
            <x14:dxf>
              <fill>
                <patternFill>
                  <bgColor theme="5" tint="0.39994506668294322"/>
                </patternFill>
              </fill>
            </x14:dxf>
          </x14:cfRule>
          <x14:cfRule type="cellIs" priority="21" operator="equal" id="{FAD207DA-0D2B-40A6-8F02-1A8895D7A6E2}">
            <xm:f>Ratings!$B$14</xm:f>
            <x14:dxf>
              <fill>
                <patternFill>
                  <bgColor theme="7" tint="0.39994506668294322"/>
                </patternFill>
              </fill>
            </x14:dxf>
          </x14:cfRule>
          <x14:cfRule type="cellIs" priority="22" operator="equal" id="{E719FD35-111F-4ED1-8EA0-C6379FC7627A}">
            <xm:f>Ratings!$B$13</xm:f>
            <x14:dxf>
              <fill>
                <patternFill>
                  <bgColor theme="9" tint="0.39994506668294322"/>
                </patternFill>
              </fill>
            </x14:dxf>
          </x14:cfRule>
          <x14:cfRule type="cellIs" priority="23" operator="equal" id="{9DFA31C3-8F1B-4104-AFCB-53A4D32F2607}">
            <xm:f>Ratings!$B$12</xm:f>
            <x14:dxf>
              <fill>
                <patternFill>
                  <bgColor rgb="FF92D050"/>
                </patternFill>
              </fill>
            </x14:dxf>
          </x14:cfRule>
          <xm:sqref>F22:F25 F17:F20</xm:sqref>
        </x14:conditionalFormatting>
        <x14:conditionalFormatting xmlns:xm="http://schemas.microsoft.com/office/excel/2006/main">
          <x14:cfRule type="cellIs" priority="74" operator="equal" id="{1D3704F7-D07C-4E98-B1D5-F9A6E1CD0960}">
            <xm:f>Ratings!$B$9</xm:f>
            <x14:dxf>
              <fill>
                <patternFill>
                  <bgColor rgb="FFFF0000"/>
                </patternFill>
              </fill>
            </x14:dxf>
          </x14:cfRule>
          <x14:cfRule type="cellIs" priority="75" operator="equal" id="{61265747-FC8C-4504-9B81-AA03C12B8463}">
            <xm:f>Ratings!$B$8</xm:f>
            <x14:dxf>
              <fill>
                <patternFill>
                  <bgColor theme="5" tint="0.39994506668294322"/>
                </patternFill>
              </fill>
            </x14:dxf>
          </x14:cfRule>
          <x14:cfRule type="cellIs" priority="76" operator="equal" id="{8C15B574-0E0A-4727-BA98-5A4B59CA08D6}">
            <xm:f>Ratings!$B$7</xm:f>
            <x14:dxf>
              <fill>
                <patternFill>
                  <bgColor theme="7" tint="0.39994506668294322"/>
                </patternFill>
              </fill>
            </x14:dxf>
          </x14:cfRule>
          <x14:cfRule type="cellIs" priority="77" operator="equal" id="{379F4C36-97A4-4C14-B4D9-6F0765C1A077}">
            <xm:f>Ratings!$B$6</xm:f>
            <x14:dxf>
              <fill>
                <patternFill>
                  <bgColor theme="9" tint="0.39994506668294322"/>
                </patternFill>
              </fill>
            </x14:dxf>
          </x14:cfRule>
          <x14:cfRule type="cellIs" priority="78" operator="equal" id="{9EE78DDC-D68E-45C2-899F-02137B14DDB9}">
            <xm:f>Ratings!$B$5</xm:f>
            <x14:dxf>
              <fill>
                <patternFill>
                  <bgColor rgb="FF92D050"/>
                </patternFill>
              </fill>
            </x14:dxf>
          </x14:cfRule>
          <xm:sqref>E5:E7 E17:E20</xm:sqref>
        </x14:conditionalFormatting>
        <x14:conditionalFormatting xmlns:xm="http://schemas.microsoft.com/office/excel/2006/main">
          <x14:cfRule type="cellIs" priority="69" operator="equal" id="{20F118B7-ED95-4995-9C0D-927D5A8CFB39}">
            <xm:f>Ratings!$B$16</xm:f>
            <x14:dxf>
              <fill>
                <patternFill>
                  <bgColor rgb="FFFF0000"/>
                </patternFill>
              </fill>
            </x14:dxf>
          </x14:cfRule>
          <x14:cfRule type="cellIs" priority="70" operator="equal" id="{0BFBA1F7-6AF2-43AD-A30C-1886FFD216BB}">
            <xm:f>Ratings!$B$15</xm:f>
            <x14:dxf>
              <fill>
                <patternFill>
                  <bgColor theme="5" tint="0.39994506668294322"/>
                </patternFill>
              </fill>
            </x14:dxf>
          </x14:cfRule>
          <x14:cfRule type="cellIs" priority="71" operator="equal" id="{E88C71AA-F514-4007-AF3E-0959A6016311}">
            <xm:f>Ratings!$B$14</xm:f>
            <x14:dxf>
              <fill>
                <patternFill>
                  <bgColor theme="7" tint="0.39994506668294322"/>
                </patternFill>
              </fill>
            </x14:dxf>
          </x14:cfRule>
          <x14:cfRule type="cellIs" priority="72" operator="equal" id="{151D0B40-7D07-4C3D-8C12-9EEC9AA9089A}">
            <xm:f>Ratings!$B$13</xm:f>
            <x14:dxf>
              <fill>
                <patternFill>
                  <bgColor theme="9" tint="0.39994506668294322"/>
                </patternFill>
              </fill>
            </x14:dxf>
          </x14:cfRule>
          <x14:cfRule type="cellIs" priority="73" operator="equal" id="{901908BE-127A-461B-A290-7516568A829A}">
            <xm:f>Ratings!$B$12</xm:f>
            <x14:dxf>
              <fill>
                <patternFill>
                  <bgColor rgb="FF92D050"/>
                </patternFill>
              </fill>
            </x14:dxf>
          </x14:cfRule>
          <xm:sqref>F5:F7</xm:sqref>
        </x14:conditionalFormatting>
        <x14:conditionalFormatting xmlns:xm="http://schemas.microsoft.com/office/excel/2006/main">
          <x14:cfRule type="cellIs" priority="64" operator="equal" id="{9AFC99F5-C4B7-44BD-B6E1-06ED19879056}">
            <xm:f>Ratings!$B$9</xm:f>
            <x14:dxf>
              <fill>
                <patternFill>
                  <bgColor rgb="FFFF0000"/>
                </patternFill>
              </fill>
            </x14:dxf>
          </x14:cfRule>
          <x14:cfRule type="cellIs" priority="65" operator="equal" id="{35DE3F34-4AE1-461D-BC5F-51057272E66D}">
            <xm:f>Ratings!$B$8</xm:f>
            <x14:dxf>
              <fill>
                <patternFill>
                  <bgColor theme="5" tint="0.39994506668294322"/>
                </patternFill>
              </fill>
            </x14:dxf>
          </x14:cfRule>
          <x14:cfRule type="cellIs" priority="66" operator="equal" id="{7C1D40CC-230F-432E-804B-56641012219E}">
            <xm:f>Ratings!$B$7</xm:f>
            <x14:dxf>
              <fill>
                <patternFill>
                  <bgColor theme="7" tint="0.39994506668294322"/>
                </patternFill>
              </fill>
            </x14:dxf>
          </x14:cfRule>
          <x14:cfRule type="cellIs" priority="67" operator="equal" id="{B8AE42B2-4601-4996-AD16-C689CF30796D}">
            <xm:f>Ratings!$B$6</xm:f>
            <x14:dxf>
              <fill>
                <patternFill>
                  <bgColor theme="9" tint="0.39994506668294322"/>
                </patternFill>
              </fill>
            </x14:dxf>
          </x14:cfRule>
          <x14:cfRule type="cellIs" priority="68" operator="equal" id="{E1FCFC43-DAE0-41DC-B92E-96F562870CCA}">
            <xm:f>Ratings!$B$5</xm:f>
            <x14:dxf>
              <fill>
                <patternFill>
                  <bgColor rgb="FF92D050"/>
                </patternFill>
              </fill>
            </x14:dxf>
          </x14:cfRule>
          <xm:sqref>E8</xm:sqref>
        </x14:conditionalFormatting>
        <x14:conditionalFormatting xmlns:xm="http://schemas.microsoft.com/office/excel/2006/main">
          <x14:cfRule type="cellIs" priority="59" operator="equal" id="{54AA6F17-0AA6-45DF-8E74-BA50A21AF894}">
            <xm:f>Ratings!$B$16</xm:f>
            <x14:dxf>
              <fill>
                <patternFill>
                  <bgColor rgb="FFFF0000"/>
                </patternFill>
              </fill>
            </x14:dxf>
          </x14:cfRule>
          <x14:cfRule type="cellIs" priority="60" operator="equal" id="{D5219E89-032A-440F-8D3C-6C4D4C139F22}">
            <xm:f>Ratings!$B$15</xm:f>
            <x14:dxf>
              <fill>
                <patternFill>
                  <bgColor theme="5" tint="0.39994506668294322"/>
                </patternFill>
              </fill>
            </x14:dxf>
          </x14:cfRule>
          <x14:cfRule type="cellIs" priority="61" operator="equal" id="{EA3909DF-209D-4C87-B2DE-5793DFAF2696}">
            <xm:f>Ratings!$B$14</xm:f>
            <x14:dxf>
              <fill>
                <patternFill>
                  <bgColor theme="7" tint="0.39994506668294322"/>
                </patternFill>
              </fill>
            </x14:dxf>
          </x14:cfRule>
          <x14:cfRule type="cellIs" priority="62" operator="equal" id="{635E882D-F11D-4368-96C3-E69380B2F211}">
            <xm:f>Ratings!$B$13</xm:f>
            <x14:dxf>
              <fill>
                <patternFill>
                  <bgColor theme="9" tint="0.39994506668294322"/>
                </patternFill>
              </fill>
            </x14:dxf>
          </x14:cfRule>
          <x14:cfRule type="cellIs" priority="63" operator="equal" id="{F92885A8-EB32-4716-8AE9-730F463FC974}">
            <xm:f>Ratings!$B$12</xm:f>
            <x14:dxf>
              <fill>
                <patternFill>
                  <bgColor rgb="FF92D050"/>
                </patternFill>
              </fill>
            </x14:dxf>
          </x14:cfRule>
          <xm:sqref>F8</xm:sqref>
        </x14:conditionalFormatting>
        <x14:conditionalFormatting xmlns:xm="http://schemas.microsoft.com/office/excel/2006/main">
          <x14:cfRule type="cellIs" priority="54" operator="equal" id="{42C75BAD-671C-40EC-A044-93969AA061D5}">
            <xm:f>Ratings!$B$9</xm:f>
            <x14:dxf>
              <fill>
                <patternFill>
                  <bgColor rgb="FFFF0000"/>
                </patternFill>
              </fill>
            </x14:dxf>
          </x14:cfRule>
          <x14:cfRule type="cellIs" priority="55" operator="equal" id="{15764E05-829C-44CA-BB3D-905CFEAB5C73}">
            <xm:f>Ratings!$B$8</xm:f>
            <x14:dxf>
              <fill>
                <patternFill>
                  <bgColor theme="5" tint="0.39994506668294322"/>
                </patternFill>
              </fill>
            </x14:dxf>
          </x14:cfRule>
          <x14:cfRule type="cellIs" priority="56" operator="equal" id="{DC99B6B0-A31B-44EF-9E34-56FD3B239850}">
            <xm:f>Ratings!$B$7</xm:f>
            <x14:dxf>
              <fill>
                <patternFill>
                  <bgColor theme="7" tint="0.39994506668294322"/>
                </patternFill>
              </fill>
            </x14:dxf>
          </x14:cfRule>
          <x14:cfRule type="cellIs" priority="57" operator="equal" id="{F0DA4724-E159-440B-804B-8E737AB4EBFE}">
            <xm:f>Ratings!$B$6</xm:f>
            <x14:dxf>
              <fill>
                <patternFill>
                  <bgColor theme="9" tint="0.39994506668294322"/>
                </patternFill>
              </fill>
            </x14:dxf>
          </x14:cfRule>
          <x14:cfRule type="cellIs" priority="58" operator="equal" id="{ABFABD42-99E6-478C-AE67-0DB45C400D73}">
            <xm:f>Ratings!$B$5</xm:f>
            <x14:dxf>
              <fill>
                <patternFill>
                  <bgColor rgb="FF92D050"/>
                </patternFill>
              </fill>
            </x14:dxf>
          </x14:cfRule>
          <xm:sqref>E4</xm:sqref>
        </x14:conditionalFormatting>
        <x14:conditionalFormatting xmlns:xm="http://schemas.microsoft.com/office/excel/2006/main">
          <x14:cfRule type="cellIs" priority="49" operator="equal" id="{2C1F3E6C-1FB6-4BAF-8D8B-EB7560591E5F}">
            <xm:f>Ratings!$B$16</xm:f>
            <x14:dxf>
              <fill>
                <patternFill>
                  <bgColor rgb="FFFF0000"/>
                </patternFill>
              </fill>
            </x14:dxf>
          </x14:cfRule>
          <x14:cfRule type="cellIs" priority="50" operator="equal" id="{D02F6AFF-AE16-4E37-9E3E-8C8B17831D27}">
            <xm:f>Ratings!$B$15</xm:f>
            <x14:dxf>
              <fill>
                <patternFill>
                  <bgColor theme="5" tint="0.39994506668294322"/>
                </patternFill>
              </fill>
            </x14:dxf>
          </x14:cfRule>
          <x14:cfRule type="cellIs" priority="51" operator="equal" id="{ABCA71D8-049C-46B5-8C82-AAE9FFB1A49E}">
            <xm:f>Ratings!$B$14</xm:f>
            <x14:dxf>
              <fill>
                <patternFill>
                  <bgColor theme="7" tint="0.39994506668294322"/>
                </patternFill>
              </fill>
            </x14:dxf>
          </x14:cfRule>
          <x14:cfRule type="cellIs" priority="52" operator="equal" id="{F1162469-B507-4BE9-AFF7-4EBD7F854BBE}">
            <xm:f>Ratings!$B$13</xm:f>
            <x14:dxf>
              <fill>
                <patternFill>
                  <bgColor theme="9" tint="0.39994506668294322"/>
                </patternFill>
              </fill>
            </x14:dxf>
          </x14:cfRule>
          <x14:cfRule type="cellIs" priority="53" operator="equal" id="{CE33FA69-41B3-4A9E-9D14-EDD42153B00A}">
            <xm:f>Ratings!$B$12</xm:f>
            <x14:dxf>
              <fill>
                <patternFill>
                  <bgColor rgb="FF92D050"/>
                </patternFill>
              </fill>
            </x14:dxf>
          </x14:cfRule>
          <xm:sqref>F4</xm:sqref>
        </x14:conditionalFormatting>
        <x14:conditionalFormatting xmlns:xm="http://schemas.microsoft.com/office/excel/2006/main">
          <x14:cfRule type="cellIs" priority="44" operator="equal" id="{FDEACB5B-FCD8-4FB6-995A-1D1E3740B378}">
            <xm:f>Ratings!$B$9</xm:f>
            <x14:dxf>
              <fill>
                <patternFill>
                  <bgColor rgb="FFFF0000"/>
                </patternFill>
              </fill>
            </x14:dxf>
          </x14:cfRule>
          <x14:cfRule type="cellIs" priority="45" operator="equal" id="{95CD1AEA-8C3A-4DE6-AE7D-DFFC1178C45A}">
            <xm:f>Ratings!$B$8</xm:f>
            <x14:dxf>
              <fill>
                <patternFill>
                  <bgColor theme="5" tint="0.39994506668294322"/>
                </patternFill>
              </fill>
            </x14:dxf>
          </x14:cfRule>
          <x14:cfRule type="cellIs" priority="46" operator="equal" id="{701AA0AF-4DCB-4428-841A-0D508C1C77C4}">
            <xm:f>Ratings!$B$7</xm:f>
            <x14:dxf>
              <fill>
                <patternFill>
                  <bgColor theme="7" tint="0.39994506668294322"/>
                </patternFill>
              </fill>
            </x14:dxf>
          </x14:cfRule>
          <x14:cfRule type="cellIs" priority="47" operator="equal" id="{7A2CF786-C40F-44BD-9797-93C859854831}">
            <xm:f>Ratings!$B$6</xm:f>
            <x14:dxf>
              <fill>
                <patternFill>
                  <bgColor theme="9" tint="0.39994506668294322"/>
                </patternFill>
              </fill>
            </x14:dxf>
          </x14:cfRule>
          <x14:cfRule type="cellIs" priority="48" operator="equal" id="{E3C122DA-065E-4A71-AC28-A2B44B26FE4A}">
            <xm:f>Ratings!$B$5</xm:f>
            <x14:dxf>
              <fill>
                <patternFill>
                  <bgColor rgb="FF92D050"/>
                </patternFill>
              </fill>
            </x14:dxf>
          </x14:cfRule>
          <xm:sqref>E10:E14</xm:sqref>
        </x14:conditionalFormatting>
        <x14:conditionalFormatting xmlns:xm="http://schemas.microsoft.com/office/excel/2006/main">
          <x14:cfRule type="cellIs" priority="39" operator="equal" id="{F5B51714-97BD-4CB8-A1DD-046FABDC8619}">
            <xm:f>Ratings!$B$16</xm:f>
            <x14:dxf>
              <fill>
                <patternFill>
                  <bgColor rgb="FFFF0000"/>
                </patternFill>
              </fill>
            </x14:dxf>
          </x14:cfRule>
          <x14:cfRule type="cellIs" priority="40" operator="equal" id="{7B9FD10C-F25E-4F16-86F7-451207F902F3}">
            <xm:f>Ratings!$B$15</xm:f>
            <x14:dxf>
              <fill>
                <patternFill>
                  <bgColor theme="5" tint="0.39994506668294322"/>
                </patternFill>
              </fill>
            </x14:dxf>
          </x14:cfRule>
          <x14:cfRule type="cellIs" priority="41" operator="equal" id="{62E84C13-4780-41C5-9C91-227B09846DDB}">
            <xm:f>Ratings!$B$14</xm:f>
            <x14:dxf>
              <fill>
                <patternFill>
                  <bgColor theme="7" tint="0.39994506668294322"/>
                </patternFill>
              </fill>
            </x14:dxf>
          </x14:cfRule>
          <x14:cfRule type="cellIs" priority="42" operator="equal" id="{CA6B4CC4-F9E3-433B-B0F0-A6D47D82F6E8}">
            <xm:f>Ratings!$B$13</xm:f>
            <x14:dxf>
              <fill>
                <patternFill>
                  <bgColor theme="9" tint="0.39994506668294322"/>
                </patternFill>
              </fill>
            </x14:dxf>
          </x14:cfRule>
          <x14:cfRule type="cellIs" priority="43" operator="equal" id="{0B97844A-7FA0-4AD5-9C4B-20FCD8934D3D}">
            <xm:f>Ratings!$B$12</xm:f>
            <x14:dxf>
              <fill>
                <patternFill>
                  <bgColor rgb="FF92D050"/>
                </patternFill>
              </fill>
            </x14:dxf>
          </x14:cfRule>
          <xm:sqref>F10:F14</xm:sqref>
        </x14:conditionalFormatting>
        <x14:conditionalFormatting xmlns:xm="http://schemas.microsoft.com/office/excel/2006/main">
          <x14:cfRule type="cellIs" priority="24" operator="equal" id="{1EC72159-794B-482A-8382-3633B7AA772E}">
            <xm:f>Ratings!$B$9</xm:f>
            <x14:dxf>
              <fill>
                <patternFill>
                  <bgColor rgb="FFFF0000"/>
                </patternFill>
              </fill>
            </x14:dxf>
          </x14:cfRule>
          <x14:cfRule type="cellIs" priority="25" operator="equal" id="{0425F3F0-390E-44B5-ABBA-3D923E6DFDC6}">
            <xm:f>Ratings!$B$8</xm:f>
            <x14:dxf>
              <fill>
                <patternFill>
                  <bgColor theme="5" tint="0.39994506668294322"/>
                </patternFill>
              </fill>
            </x14:dxf>
          </x14:cfRule>
          <x14:cfRule type="cellIs" priority="26" operator="equal" id="{505A0A50-8F89-49AB-B585-7B72CC33CBA3}">
            <xm:f>Ratings!$B$7</xm:f>
            <x14:dxf>
              <fill>
                <patternFill>
                  <bgColor theme="7" tint="0.39994506668294322"/>
                </patternFill>
              </fill>
            </x14:dxf>
          </x14:cfRule>
          <x14:cfRule type="cellIs" priority="27" operator="equal" id="{1BDF2C3A-BFEB-41A5-87DC-85281C41E1B7}">
            <xm:f>Ratings!$B$6</xm:f>
            <x14:dxf>
              <fill>
                <patternFill>
                  <bgColor theme="9" tint="0.39994506668294322"/>
                </patternFill>
              </fill>
            </x14:dxf>
          </x14:cfRule>
          <x14:cfRule type="cellIs" priority="28" operator="equal" id="{425C7660-F9B8-4B64-92A6-AB066C9F0B08}">
            <xm:f>Ratings!$B$5</xm:f>
            <x14:dxf>
              <fill>
                <patternFill>
                  <bgColor rgb="FF92D050"/>
                </patternFill>
              </fill>
            </x14:dxf>
          </x14:cfRule>
          <xm:sqref>E22:E25</xm:sqref>
        </x14:conditionalFormatting>
        <x14:conditionalFormatting xmlns:xm="http://schemas.microsoft.com/office/excel/2006/main">
          <x14:cfRule type="cellIs" priority="10" operator="equal" id="{0B561BDD-7845-44BE-8F0C-6682A1B0B417}">
            <xm:f>Ratings!$B$9</xm:f>
            <x14:dxf>
              <fill>
                <patternFill>
                  <bgColor rgb="FFFF0000"/>
                </patternFill>
              </fill>
            </x14:dxf>
          </x14:cfRule>
          <x14:cfRule type="cellIs" priority="11" operator="equal" id="{D18CFF4D-AB7E-45A8-88C5-E87988F7BC91}">
            <xm:f>Ratings!$B$8</xm:f>
            <x14:dxf>
              <fill>
                <patternFill>
                  <bgColor theme="5" tint="0.39994506668294322"/>
                </patternFill>
              </fill>
            </x14:dxf>
          </x14:cfRule>
          <x14:cfRule type="cellIs" priority="12" operator="equal" id="{FCBE235A-5F53-4AA3-B544-58F80B48A49B}">
            <xm:f>Ratings!$B$7</xm:f>
            <x14:dxf>
              <fill>
                <patternFill>
                  <bgColor theme="7" tint="0.39994506668294322"/>
                </patternFill>
              </fill>
            </x14:dxf>
          </x14:cfRule>
          <x14:cfRule type="cellIs" priority="13" operator="equal" id="{ACFDCBA6-25C0-4880-9F74-9619F47A878B}">
            <xm:f>Ratings!$B$6</xm:f>
            <x14:dxf>
              <fill>
                <patternFill>
                  <bgColor theme="9" tint="0.39994506668294322"/>
                </patternFill>
              </fill>
            </x14:dxf>
          </x14:cfRule>
          <x14:cfRule type="cellIs" priority="14" operator="equal" id="{F4E0D84A-82F7-4EE0-B34C-ABD93DD65895}">
            <xm:f>Ratings!$B$5</xm:f>
            <x14:dxf>
              <fill>
                <patternFill>
                  <bgColor rgb="FF92D050"/>
                </patternFill>
              </fill>
            </x14:dxf>
          </x14:cfRule>
          <xm:sqref>E15</xm:sqref>
        </x14:conditionalFormatting>
        <x14:conditionalFormatting xmlns:xm="http://schemas.microsoft.com/office/excel/2006/main">
          <x14:cfRule type="cellIs" priority="5" operator="equal" id="{396B657F-6CA4-4028-AD2E-F88BF6BA676B}">
            <xm:f>Ratings!$B$16</xm:f>
            <x14:dxf>
              <fill>
                <patternFill>
                  <bgColor rgb="FFFF0000"/>
                </patternFill>
              </fill>
            </x14:dxf>
          </x14:cfRule>
          <x14:cfRule type="cellIs" priority="6" operator="equal" id="{8D63D4A6-D545-4BF7-A468-06E2227C6813}">
            <xm:f>Ratings!$B$15</xm:f>
            <x14:dxf>
              <fill>
                <patternFill>
                  <bgColor theme="5" tint="0.39994506668294322"/>
                </patternFill>
              </fill>
            </x14:dxf>
          </x14:cfRule>
          <x14:cfRule type="cellIs" priority="7" operator="equal" id="{B1400465-1B64-48E2-8407-AB337E0AB6BB}">
            <xm:f>Ratings!$B$14</xm:f>
            <x14:dxf>
              <fill>
                <patternFill>
                  <bgColor theme="7" tint="0.39994506668294322"/>
                </patternFill>
              </fill>
            </x14:dxf>
          </x14:cfRule>
          <x14:cfRule type="cellIs" priority="8" operator="equal" id="{6F661B7C-863F-448A-B61F-85ABE545D00F}">
            <xm:f>Ratings!$B$13</xm:f>
            <x14:dxf>
              <fill>
                <patternFill>
                  <bgColor theme="9" tint="0.39994506668294322"/>
                </patternFill>
              </fill>
            </x14:dxf>
          </x14:cfRule>
          <x14:cfRule type="cellIs" priority="9" operator="equal" id="{1DF7F106-53E9-4100-B72A-52D41FEA5EAC}">
            <xm:f>Ratings!$B$12</xm:f>
            <x14:dxf>
              <fill>
                <patternFill>
                  <bgColor rgb="FF92D050"/>
                </patternFill>
              </fill>
            </x14:dxf>
          </x14:cfRule>
          <xm:sqref>F15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Ratings!#REF!</xm:f>
          </x14:formula1>
          <xm:sqref>G22:G25 G4:G8 G10:G14 G17:G20</xm:sqref>
        </x14:dataValidation>
        <x14:dataValidation type="list" allowBlank="1" showInputMessage="1" showErrorMessage="1">
          <x14:formula1>
            <xm:f>Ratings!$B$12:$B$16</xm:f>
          </x14:formula1>
          <xm:sqref>F4:F8 F22:F25 F10:F15 F17:F20</xm:sqref>
        </x14:dataValidation>
        <x14:dataValidation type="list" allowBlank="1" showInputMessage="1" showErrorMessage="1">
          <x14:formula1>
            <xm:f>Ratings!$B$5:$B$9</xm:f>
          </x14:formula1>
          <xm:sqref>E4:E8 E22:E25 E10:E15 E17:E20</xm:sqref>
        </x14:dataValidation>
        <x14:dataValidation type="list" allowBlank="1" showInputMessage="1" showErrorMessage="1">
          <x14:formula1>
            <xm:f>Ratings!$B$19:$B$22</xm:f>
          </x14:formula1>
          <xm:sqref>G15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topLeftCell="A7" zoomScale="80" zoomScaleNormal="80" workbookViewId="0">
      <selection activeCell="B15" sqref="B15"/>
    </sheetView>
  </sheetViews>
  <sheetFormatPr defaultColWidth="33.42578125" defaultRowHeight="15" x14ac:dyDescent="0.25"/>
  <cols>
    <col min="1" max="1" width="2" customWidth="1"/>
    <col min="2" max="2" width="5.140625" bestFit="1" customWidth="1"/>
    <col min="3" max="3" width="34.140625" customWidth="1"/>
    <col min="4" max="4" width="64.42578125" customWidth="1"/>
    <col min="5" max="5" width="20.7109375" customWidth="1"/>
    <col min="6" max="6" width="19.42578125" customWidth="1"/>
    <col min="7" max="7" width="14.7109375" style="22" customWidth="1"/>
    <col min="8" max="8" width="56"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63.75" x14ac:dyDescent="0.25">
      <c r="B4" s="13" t="str">
        <f>$B$3&amp;"."&amp;Ratings!B25</f>
        <v>1.1</v>
      </c>
      <c r="C4" s="14" t="s">
        <v>376</v>
      </c>
      <c r="D4" s="15" t="s">
        <v>377</v>
      </c>
      <c r="E4" s="13" t="s">
        <v>4</v>
      </c>
      <c r="F4" s="13" t="s">
        <v>13</v>
      </c>
      <c r="G4" s="21" t="s">
        <v>28</v>
      </c>
      <c r="H4" s="15" t="s">
        <v>378</v>
      </c>
      <c r="K4" s="4" t="str">
        <f>IFERROR(VLOOKUP(CONCATENATE(E4,F4),Ratings!$H$3:$I$27,2,FALSE),)</f>
        <v>Yellow</v>
      </c>
    </row>
    <row r="5" spans="2:11" ht="63.75" x14ac:dyDescent="0.25">
      <c r="B5" s="13" t="str">
        <f>$B$3&amp;"."&amp;Ratings!B26</f>
        <v>1.2</v>
      </c>
      <c r="C5" s="14" t="s">
        <v>379</v>
      </c>
      <c r="D5" s="15" t="s">
        <v>380</v>
      </c>
      <c r="E5" s="13" t="s">
        <v>4</v>
      </c>
      <c r="F5" s="13" t="s">
        <v>13</v>
      </c>
      <c r="G5" s="21" t="s">
        <v>28</v>
      </c>
      <c r="H5" s="15" t="s">
        <v>381</v>
      </c>
      <c r="K5" s="4" t="str">
        <f>IFERROR(VLOOKUP(CONCATENATE(E5,F5),Ratings!$H$3:$I$27,2,FALSE),)</f>
        <v>Yellow</v>
      </c>
    </row>
    <row r="6" spans="2:11" ht="38.25" x14ac:dyDescent="0.25">
      <c r="B6" s="13" t="str">
        <f>$B$3&amp;"."&amp;Ratings!B27</f>
        <v>1.3</v>
      </c>
      <c r="C6" s="14" t="s">
        <v>382</v>
      </c>
      <c r="D6" s="15" t="s">
        <v>383</v>
      </c>
      <c r="E6" s="13" t="s">
        <v>6</v>
      </c>
      <c r="F6" s="13" t="s">
        <v>13</v>
      </c>
      <c r="G6" s="21" t="s">
        <v>28</v>
      </c>
      <c r="H6" s="15" t="s">
        <v>384</v>
      </c>
      <c r="K6" s="4" t="str">
        <f>IFERROR(VLOOKUP(CONCATENATE(E6,F6),Ratings!$H$3:$I$27,2,FALSE),)</f>
        <v>Orange</v>
      </c>
    </row>
    <row r="7" spans="2:11" x14ac:dyDescent="0.25">
      <c r="B7" s="12">
        <v>2</v>
      </c>
      <c r="C7" s="38" t="s">
        <v>23</v>
      </c>
      <c r="D7" s="39"/>
      <c r="E7" s="39"/>
      <c r="F7" s="39"/>
      <c r="G7" s="39"/>
      <c r="H7" s="40"/>
      <c r="K7" s="4">
        <f>IFERROR(VLOOKUP(CONCATENATE(E7,F7),Ratings!$H$3:$I$27,2,FALSE),)</f>
        <v>0</v>
      </c>
    </row>
    <row r="8" spans="2:11" ht="60" customHeight="1" x14ac:dyDescent="0.25">
      <c r="B8" s="13" t="str">
        <f>$B$7&amp;"."&amp;Ratings!B25</f>
        <v>2.1</v>
      </c>
      <c r="C8" s="14" t="s">
        <v>548</v>
      </c>
      <c r="D8" s="15" t="s">
        <v>546</v>
      </c>
      <c r="E8" s="13" t="s">
        <v>4</v>
      </c>
      <c r="F8" s="13" t="s">
        <v>14</v>
      </c>
      <c r="G8" s="21" t="s">
        <v>28</v>
      </c>
      <c r="H8" s="15" t="s">
        <v>547</v>
      </c>
      <c r="K8" s="4" t="str">
        <f>IFERROR(VLOOKUP(CONCATENATE(E8,F8),Ratings!$H$3:$I$27,2,FALSE),)</f>
        <v>Orange</v>
      </c>
    </row>
    <row r="9" spans="2:11" ht="63.75" x14ac:dyDescent="0.25">
      <c r="B9" s="13" t="str">
        <f>$B$7&amp;"."&amp;Ratings!B26</f>
        <v>2.2</v>
      </c>
      <c r="C9" s="14" t="s">
        <v>549</v>
      </c>
      <c r="D9" s="15" t="s">
        <v>550</v>
      </c>
      <c r="E9" s="13" t="s">
        <v>3</v>
      </c>
      <c r="F9" s="13" t="s">
        <v>14</v>
      </c>
      <c r="G9" s="21" t="s">
        <v>28</v>
      </c>
      <c r="H9" s="15" t="s">
        <v>387</v>
      </c>
      <c r="K9" s="4" t="str">
        <f>IFERROR(VLOOKUP(CONCATENATE(E9,F9),Ratings!$H$3:$I$27,2,FALSE),)</f>
        <v>Yellow</v>
      </c>
    </row>
    <row r="10" spans="2:11" ht="63.75" x14ac:dyDescent="0.25">
      <c r="B10" s="13" t="str">
        <f>$B$7&amp;"."&amp;Ratings!B27</f>
        <v>2.3</v>
      </c>
      <c r="C10" s="14" t="s">
        <v>551</v>
      </c>
      <c r="D10" s="15" t="s">
        <v>371</v>
      </c>
      <c r="E10" s="13" t="s">
        <v>3</v>
      </c>
      <c r="F10" s="13" t="s">
        <v>12</v>
      </c>
      <c r="G10" s="21" t="s">
        <v>28</v>
      </c>
      <c r="H10" s="15" t="s">
        <v>372</v>
      </c>
      <c r="K10" s="4" t="str">
        <f>IFERROR(VLOOKUP(CONCATENATE(E10,F10),Ratings!$H$3:$I$27,2,FALSE),)</f>
        <v>Green</v>
      </c>
    </row>
    <row r="11" spans="2:11" x14ac:dyDescent="0.25">
      <c r="B11" s="30"/>
      <c r="C11" s="35"/>
      <c r="D11" s="31"/>
      <c r="E11" s="32"/>
      <c r="F11" s="32"/>
      <c r="G11" s="33"/>
      <c r="H11" s="34"/>
      <c r="K11" s="4"/>
    </row>
    <row r="12" spans="2:11" x14ac:dyDescent="0.25">
      <c r="B12" s="12">
        <v>3</v>
      </c>
      <c r="C12" s="38" t="s">
        <v>24</v>
      </c>
      <c r="D12" s="39"/>
      <c r="E12" s="39"/>
      <c r="F12" s="39"/>
      <c r="G12" s="39"/>
      <c r="H12" s="40"/>
      <c r="K12" s="4">
        <f>IFERROR(VLOOKUP(CONCATENATE(E12,F12),Ratings!$H$3:$I$27,2,FALSE),)</f>
        <v>0</v>
      </c>
    </row>
    <row r="13" spans="2:11" ht="42.75" customHeight="1" x14ac:dyDescent="0.25">
      <c r="B13" s="13" t="str">
        <f>$B$12&amp;"."&amp;Ratings!B25</f>
        <v>3.1</v>
      </c>
      <c r="C13" s="14" t="s">
        <v>545</v>
      </c>
      <c r="D13" s="15" t="s">
        <v>385</v>
      </c>
      <c r="E13" s="13" t="s">
        <v>6</v>
      </c>
      <c r="F13" s="13" t="s">
        <v>12</v>
      </c>
      <c r="G13" s="21" t="s">
        <v>28</v>
      </c>
      <c r="H13" s="15" t="s">
        <v>386</v>
      </c>
      <c r="K13" s="4" t="str">
        <f>IFERROR(VLOOKUP(CONCATENATE(E13,F13),Ratings!$H$3:$I$27,2,FALSE),)</f>
        <v>Yellow</v>
      </c>
    </row>
    <row r="14" spans="2:11" ht="51.75" customHeight="1" x14ac:dyDescent="0.25">
      <c r="B14" s="13" t="str">
        <f>$B$12&amp;"."&amp;Ratings!B26</f>
        <v>3.2</v>
      </c>
      <c r="C14" s="14" t="s">
        <v>373</v>
      </c>
      <c r="D14" s="15" t="s">
        <v>374</v>
      </c>
      <c r="E14" s="13" t="s">
        <v>4</v>
      </c>
      <c r="F14" s="13" t="s">
        <v>13</v>
      </c>
      <c r="G14" s="21" t="s">
        <v>28</v>
      </c>
      <c r="H14" s="15" t="s">
        <v>375</v>
      </c>
      <c r="K14" s="4" t="str">
        <f>IFERROR(VLOOKUP(CONCATENATE(E14,F14),Ratings!$H$3:$I$27,2,FALSE),)</f>
        <v>Yellow</v>
      </c>
    </row>
    <row r="15" spans="2:11" x14ac:dyDescent="0.25">
      <c r="B15" s="12">
        <v>4</v>
      </c>
      <c r="C15" s="38" t="s">
        <v>25</v>
      </c>
      <c r="D15" s="39"/>
      <c r="E15" s="39"/>
      <c r="F15" s="39"/>
      <c r="G15" s="39"/>
      <c r="H15" s="40"/>
      <c r="K15" s="4">
        <f>IFERROR(VLOOKUP(CONCATENATE(E15,F15),Ratings!$H$3:$I$27,2,FALSE),)</f>
        <v>0</v>
      </c>
    </row>
    <row r="16" spans="2:11" ht="58.5" customHeight="1" x14ac:dyDescent="0.25">
      <c r="B16" s="36" t="str">
        <f>$B$15&amp;"."&amp;Ratings!B25</f>
        <v>4.1</v>
      </c>
      <c r="C16" s="14" t="s">
        <v>480</v>
      </c>
      <c r="D16" s="15" t="s">
        <v>481</v>
      </c>
      <c r="E16" s="13" t="s">
        <v>6</v>
      </c>
      <c r="F16" s="13" t="s">
        <v>13</v>
      </c>
      <c r="G16" s="21" t="s">
        <v>30</v>
      </c>
      <c r="H16" s="23" t="s">
        <v>484</v>
      </c>
      <c r="K16" s="4" t="str">
        <f>IFERROR(VLOOKUP(CONCATENATE(E16,F16),Ratings!$H$3:$I$27,2,FALSE),)</f>
        <v>Orange</v>
      </c>
    </row>
    <row r="17" spans="2:11" ht="51" x14ac:dyDescent="0.25">
      <c r="B17" s="13" t="str">
        <f>$B$15&amp;"."&amp;Ratings!B26</f>
        <v>4.2</v>
      </c>
      <c r="C17" s="14" t="s">
        <v>482</v>
      </c>
      <c r="D17" s="15" t="s">
        <v>483</v>
      </c>
      <c r="E17" s="13" t="s">
        <v>4</v>
      </c>
      <c r="F17" s="13" t="s">
        <v>13</v>
      </c>
      <c r="G17" s="21" t="s">
        <v>28</v>
      </c>
      <c r="H17" s="23" t="s">
        <v>485</v>
      </c>
      <c r="K17" s="4" t="str">
        <f>IFERROR(VLOOKUP(CONCATENATE(E17,F17),Ratings!$H$3:$I$27,2,FALSE),)</f>
        <v>Yellow</v>
      </c>
    </row>
    <row r="18" spans="2:11" ht="33" customHeight="1" x14ac:dyDescent="0.25">
      <c r="B18" s="13" t="str">
        <f>$B$15&amp;"."&amp;Ratings!B27</f>
        <v>4.3</v>
      </c>
      <c r="C18" s="14" t="s">
        <v>110</v>
      </c>
      <c r="D18" s="15" t="s">
        <v>487</v>
      </c>
      <c r="E18" s="13" t="s">
        <v>4</v>
      </c>
      <c r="F18" s="13" t="s">
        <v>14</v>
      </c>
      <c r="G18" s="21" t="s">
        <v>28</v>
      </c>
      <c r="H18" s="23" t="s">
        <v>486</v>
      </c>
      <c r="K18" s="4" t="str">
        <f>IFERROR(VLOOKUP(CONCATENATE(E18,F18),Ratings!$H$3:$I$27,2,FALSE),)</f>
        <v>Orange</v>
      </c>
    </row>
  </sheetData>
  <mergeCells count="4">
    <mergeCell ref="C3:H3"/>
    <mergeCell ref="C7:H7"/>
    <mergeCell ref="C12:H12"/>
    <mergeCell ref="C15:H15"/>
  </mergeCells>
  <conditionalFormatting sqref="B15 B2:B9 B19:B1048576 B11:B12">
    <cfRule type="expression" dxfId="151" priority="112">
      <formula>K2="Red"</formula>
    </cfRule>
    <cfRule type="expression" dxfId="150" priority="113">
      <formula>K2="Orange"</formula>
    </cfRule>
    <cfRule type="expression" dxfId="149" priority="114">
      <formula>K2="Yellow"</formula>
    </cfRule>
    <cfRule type="expression" dxfId="148" priority="115">
      <formula>K2="Green"</formula>
    </cfRule>
  </conditionalFormatting>
  <conditionalFormatting sqref="B1">
    <cfRule type="expression" dxfId="147" priority="93">
      <formula>K1="Red"</formula>
    </cfRule>
    <cfRule type="expression" dxfId="146" priority="94">
      <formula>K1="Orange"</formula>
    </cfRule>
    <cfRule type="expression" dxfId="145" priority="95">
      <formula>K1="Yellow"</formula>
    </cfRule>
    <cfRule type="expression" dxfId="144" priority="96">
      <formula>K1="Green"</formula>
    </cfRule>
  </conditionalFormatting>
  <conditionalFormatting sqref="B16:B17">
    <cfRule type="expression" dxfId="143" priority="55">
      <formula>K16="Red"</formula>
    </cfRule>
    <cfRule type="expression" dxfId="142" priority="56">
      <formula>K16="Orange"</formula>
    </cfRule>
    <cfRule type="expression" dxfId="141" priority="57">
      <formula>K16="Yellow"</formula>
    </cfRule>
    <cfRule type="expression" dxfId="140" priority="58">
      <formula>K16="Green"</formula>
    </cfRule>
  </conditionalFormatting>
  <conditionalFormatting sqref="B18">
    <cfRule type="expression" dxfId="139" priority="41">
      <formula>K18="Red"</formula>
    </cfRule>
    <cfRule type="expression" dxfId="138" priority="42">
      <formula>K18="Orange"</formula>
    </cfRule>
    <cfRule type="expression" dxfId="137" priority="43">
      <formula>K18="Yellow"</formula>
    </cfRule>
    <cfRule type="expression" dxfId="136" priority="44">
      <formula>K18="Green"</formula>
    </cfRule>
  </conditionalFormatting>
  <conditionalFormatting sqref="B14">
    <cfRule type="expression" dxfId="135" priority="19">
      <formula>K14="Red"</formula>
    </cfRule>
    <cfRule type="expression" dxfId="134" priority="20">
      <formula>K14="Orange"</formula>
    </cfRule>
    <cfRule type="expression" dxfId="133" priority="21">
      <formula>K14="Yellow"</formula>
    </cfRule>
    <cfRule type="expression" dxfId="132" priority="22">
      <formula>K14="Green"</formula>
    </cfRule>
  </conditionalFormatting>
  <conditionalFormatting sqref="B13">
    <cfRule type="expression" dxfId="131" priority="23">
      <formula>K13="Red"</formula>
    </cfRule>
    <cfRule type="expression" dxfId="130" priority="24">
      <formula>K13="Orange"</formula>
    </cfRule>
    <cfRule type="expression" dxfId="129" priority="25">
      <formula>K13="Yellow"</formula>
    </cfRule>
    <cfRule type="expression" dxfId="128" priority="26">
      <formula>K13="Green"</formula>
    </cfRule>
  </conditionalFormatting>
  <conditionalFormatting sqref="B10">
    <cfRule type="expression" dxfId="127" priority="1">
      <formula>K10="Red"</formula>
    </cfRule>
    <cfRule type="expression" dxfId="126" priority="2">
      <formula>K10="Orange"</formula>
    </cfRule>
    <cfRule type="expression" dxfId="125" priority="3">
      <formula>K10="Yellow"</formula>
    </cfRule>
    <cfRule type="expression" dxfId="124" priority="4">
      <formula>K10="Green"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21" operator="equal" id="{3E2AD126-0C41-4BC3-ABA7-8065C09BA040}">
            <xm:f>Ratings!$B$9</xm:f>
            <x14:dxf>
              <fill>
                <patternFill>
                  <bgColor rgb="FFFF0000"/>
                </patternFill>
              </fill>
            </x14:dxf>
          </x14:cfRule>
          <x14:cfRule type="cellIs" priority="122" operator="equal" id="{16697594-3F38-497E-9771-B3BF8D5B9607}">
            <xm:f>Ratings!$B$8</xm:f>
            <x14:dxf>
              <fill>
                <patternFill>
                  <bgColor theme="5" tint="0.39994506668294322"/>
                </patternFill>
              </fill>
            </x14:dxf>
          </x14:cfRule>
          <x14:cfRule type="cellIs" priority="123" operator="equal" id="{2D6A5205-17DE-43F1-9EAF-2E50A35148CC}">
            <xm:f>Ratings!$B$7</xm:f>
            <x14:dxf>
              <fill>
                <patternFill>
                  <bgColor theme="7" tint="0.39994506668294322"/>
                </patternFill>
              </fill>
            </x14:dxf>
          </x14:cfRule>
          <x14:cfRule type="cellIs" priority="124" operator="equal" id="{1B4156DD-CDD9-4F76-A04C-4C8D84563F5D}">
            <xm:f>Ratings!$B$6</xm:f>
            <x14:dxf>
              <fill>
                <patternFill>
                  <bgColor theme="9" tint="0.39994506668294322"/>
                </patternFill>
              </fill>
            </x14:dxf>
          </x14:cfRule>
          <x14:cfRule type="cellIs" priority="125" operator="equal" id="{4E8331AD-DAC3-45B8-BD23-965604A1486A}">
            <xm:f>Ratings!$B$5</xm:f>
            <x14:dxf>
              <fill>
                <patternFill>
                  <bgColor rgb="FF92D050"/>
                </patternFill>
              </fill>
            </x14:dxf>
          </x14:cfRule>
          <xm:sqref>E14:E15 E19:E1048576 E2:E9 E11:E12</xm:sqref>
        </x14:conditionalFormatting>
        <x14:conditionalFormatting xmlns:xm="http://schemas.microsoft.com/office/excel/2006/main">
          <x14:cfRule type="cellIs" priority="116" operator="equal" id="{DC2758BF-79F7-43D7-9E6B-BFB93B568143}">
            <xm:f>Ratings!$B$16</xm:f>
            <x14:dxf>
              <fill>
                <patternFill>
                  <bgColor rgb="FFFF0000"/>
                </patternFill>
              </fill>
            </x14:dxf>
          </x14:cfRule>
          <x14:cfRule type="cellIs" priority="117" operator="equal" id="{3EAA36DB-05D1-4BC4-86CF-D517AE9A428F}">
            <xm:f>Ratings!$B$15</xm:f>
            <x14:dxf>
              <fill>
                <patternFill>
                  <bgColor theme="5" tint="0.39994506668294322"/>
                </patternFill>
              </fill>
            </x14:dxf>
          </x14:cfRule>
          <x14:cfRule type="cellIs" priority="118" operator="equal" id="{FA00D831-54A9-430D-B017-F7050955662E}">
            <xm:f>Ratings!$B$14</xm:f>
            <x14:dxf>
              <fill>
                <patternFill>
                  <bgColor theme="7" tint="0.39994506668294322"/>
                </patternFill>
              </fill>
            </x14:dxf>
          </x14:cfRule>
          <x14:cfRule type="cellIs" priority="119" operator="equal" id="{0E3E976E-0C53-45C8-933D-B878E7D48972}">
            <xm:f>Ratings!$B$13</xm:f>
            <x14:dxf>
              <fill>
                <patternFill>
                  <bgColor theme="9" tint="0.39994506668294322"/>
                </patternFill>
              </fill>
            </x14:dxf>
          </x14:cfRule>
          <x14:cfRule type="cellIs" priority="120" operator="equal" id="{A060C313-6F4D-4EB2-90F6-626E9577442A}">
            <xm:f>Ratings!$B$12</xm:f>
            <x14:dxf>
              <fill>
                <patternFill>
                  <bgColor rgb="FF92D050"/>
                </patternFill>
              </fill>
            </x14:dxf>
          </x14:cfRule>
          <xm:sqref>F14:F15 F19:F1048576 F2:F9 F11:F12</xm:sqref>
        </x14:conditionalFormatting>
        <x14:conditionalFormatting xmlns:xm="http://schemas.microsoft.com/office/excel/2006/main">
          <x14:cfRule type="cellIs" priority="107" operator="equal" id="{8206444E-778F-4399-B4F5-1A3C8E3B8925}">
            <xm:f>'\Users\w.dol\Downloads\[PoD Country Risk Assessment - Iraq.xlsx]Ratings'!#REF!</xm:f>
            <x14:dxf>
              <fill>
                <patternFill>
                  <bgColor rgb="FFFF0000"/>
                </patternFill>
              </fill>
            </x14:dxf>
          </x14:cfRule>
          <x14:cfRule type="cellIs" priority="108" operator="equal" id="{E989E383-9C69-4A65-AD3B-399A066AF1D7}">
            <xm:f>'\Users\w.dol\Downloads\[PoD Country Risk Assessment - Iraq.xlsx]Ratings'!#REF!</xm:f>
            <x14:dxf>
              <fill>
                <patternFill>
                  <bgColor theme="5" tint="0.39994506668294322"/>
                </patternFill>
              </fill>
            </x14:dxf>
          </x14:cfRule>
          <x14:cfRule type="cellIs" priority="109" operator="equal" id="{C9CE7C48-D4FD-478A-9B0A-62D7CFD1C081}">
            <xm:f>'\Users\w.dol\Downloads\[PoD Country Risk Assessment - Iraq.xlsx]Ratings'!#REF!</xm:f>
            <x14:dxf>
              <fill>
                <patternFill>
                  <bgColor theme="7" tint="0.39994506668294322"/>
                </patternFill>
              </fill>
            </x14:dxf>
          </x14:cfRule>
          <x14:cfRule type="cellIs" priority="110" operator="equal" id="{36159853-B01F-4E0E-932C-85BC0D07509B}">
            <xm:f>'\Users\w.dol\Downloads\[PoD Country Risk Assessment - Iraq.xlsx]Ratings'!#REF!</xm:f>
            <x14:dxf>
              <fill>
                <patternFill>
                  <bgColor theme="9" tint="0.39994506668294322"/>
                </patternFill>
              </fill>
            </x14:dxf>
          </x14:cfRule>
          <x14:cfRule type="cellIs" priority="111" operator="equal" id="{A2232696-1A8B-4895-9376-8612E01CDD18}">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102" operator="equal" id="{404E2C27-FF38-47EB-BF95-9815C8EB3130}">
            <xm:f>Ratings!$B$9</xm:f>
            <x14:dxf>
              <fill>
                <patternFill>
                  <bgColor rgb="FFFF0000"/>
                </patternFill>
              </fill>
            </x14:dxf>
          </x14:cfRule>
          <x14:cfRule type="cellIs" priority="103" operator="equal" id="{F220660D-166C-4F5A-B209-079D14A949F0}">
            <xm:f>Ratings!$B$8</xm:f>
            <x14:dxf>
              <fill>
                <patternFill>
                  <bgColor theme="5" tint="0.39994506668294322"/>
                </patternFill>
              </fill>
            </x14:dxf>
          </x14:cfRule>
          <x14:cfRule type="cellIs" priority="104" operator="equal" id="{70E02DD3-1C86-4195-95E8-1663518685AD}">
            <xm:f>Ratings!$B$7</xm:f>
            <x14:dxf>
              <fill>
                <patternFill>
                  <bgColor theme="7" tint="0.39994506668294322"/>
                </patternFill>
              </fill>
            </x14:dxf>
          </x14:cfRule>
          <x14:cfRule type="cellIs" priority="105" operator="equal" id="{08B38EEC-D484-417A-9FCB-1E44C2951464}">
            <xm:f>Ratings!$B$6</xm:f>
            <x14:dxf>
              <fill>
                <patternFill>
                  <bgColor theme="9" tint="0.39994506668294322"/>
                </patternFill>
              </fill>
            </x14:dxf>
          </x14:cfRule>
          <x14:cfRule type="cellIs" priority="106" operator="equal" id="{71908203-EFAF-4388-8F65-EAAFC96615DC}">
            <xm:f>Ratings!$B$5</xm:f>
            <x14:dxf>
              <fill>
                <patternFill>
                  <bgColor rgb="FF92D050"/>
                </patternFill>
              </fill>
            </x14:dxf>
          </x14:cfRule>
          <xm:sqref>E1</xm:sqref>
        </x14:conditionalFormatting>
        <x14:conditionalFormatting xmlns:xm="http://schemas.microsoft.com/office/excel/2006/main">
          <x14:cfRule type="cellIs" priority="97" operator="equal" id="{1FB19099-3344-4729-B6ED-A41249D6936A}">
            <xm:f>Ratings!$B$16</xm:f>
            <x14:dxf>
              <fill>
                <patternFill>
                  <bgColor rgb="FFFF0000"/>
                </patternFill>
              </fill>
            </x14:dxf>
          </x14:cfRule>
          <x14:cfRule type="cellIs" priority="98" operator="equal" id="{90204300-0294-4D50-AEF1-38BADCF16799}">
            <xm:f>Ratings!$B$15</xm:f>
            <x14:dxf>
              <fill>
                <patternFill>
                  <bgColor theme="5" tint="0.39994506668294322"/>
                </patternFill>
              </fill>
            </x14:dxf>
          </x14:cfRule>
          <x14:cfRule type="cellIs" priority="99" operator="equal" id="{A0C23AD1-069B-4059-B46B-DD4A549A8B69}">
            <xm:f>Ratings!$B$14</xm:f>
            <x14:dxf>
              <fill>
                <patternFill>
                  <bgColor theme="7" tint="0.39994506668294322"/>
                </patternFill>
              </fill>
            </x14:dxf>
          </x14:cfRule>
          <x14:cfRule type="cellIs" priority="100" operator="equal" id="{1751EEB8-89E5-4726-80D9-3C56C13B2480}">
            <xm:f>Ratings!$B$13</xm:f>
            <x14:dxf>
              <fill>
                <patternFill>
                  <bgColor theme="9" tint="0.39994506668294322"/>
                </patternFill>
              </fill>
            </x14:dxf>
          </x14:cfRule>
          <x14:cfRule type="cellIs" priority="101" operator="equal" id="{5D24DD65-C582-48E6-83EC-779B95BA20B4}">
            <xm:f>Ratings!$B$12</xm:f>
            <x14:dxf>
              <fill>
                <patternFill>
                  <bgColor rgb="FF92D050"/>
                </patternFill>
              </fill>
            </x14:dxf>
          </x14:cfRule>
          <xm:sqref>F1</xm:sqref>
        </x14:conditionalFormatting>
        <x14:conditionalFormatting xmlns:xm="http://schemas.microsoft.com/office/excel/2006/main">
          <x14:cfRule type="cellIs" priority="64" operator="equal" id="{C65D4F00-E0AA-456D-8DE8-EC135CDABE33}">
            <xm:f>Ratings!$B$9</xm:f>
            <x14:dxf>
              <fill>
                <patternFill>
                  <bgColor rgb="FFFF0000"/>
                </patternFill>
              </fill>
            </x14:dxf>
          </x14:cfRule>
          <x14:cfRule type="cellIs" priority="65" operator="equal" id="{1EB038FB-9FD3-489E-A4E8-8CC7101D6DEF}">
            <xm:f>Ratings!$B$8</xm:f>
            <x14:dxf>
              <fill>
                <patternFill>
                  <bgColor theme="5" tint="0.39994506668294322"/>
                </patternFill>
              </fill>
            </x14:dxf>
          </x14:cfRule>
          <x14:cfRule type="cellIs" priority="66" operator="equal" id="{C8C96035-08A6-4386-B625-591F21E03857}">
            <xm:f>Ratings!$B$7</xm:f>
            <x14:dxf>
              <fill>
                <patternFill>
                  <bgColor theme="7" tint="0.39994506668294322"/>
                </patternFill>
              </fill>
            </x14:dxf>
          </x14:cfRule>
          <x14:cfRule type="cellIs" priority="67" operator="equal" id="{D1000217-CEAD-4763-851E-79C80ACD31E5}">
            <xm:f>Ratings!$B$6</xm:f>
            <x14:dxf>
              <fill>
                <patternFill>
                  <bgColor theme="9" tint="0.39994506668294322"/>
                </patternFill>
              </fill>
            </x14:dxf>
          </x14:cfRule>
          <x14:cfRule type="cellIs" priority="68" operator="equal" id="{DA070041-447B-4500-B0E1-DF399AB68840}">
            <xm:f>Ratings!$B$5</xm:f>
            <x14:dxf>
              <fill>
                <patternFill>
                  <bgColor rgb="FF92D050"/>
                </patternFill>
              </fill>
            </x14:dxf>
          </x14:cfRule>
          <xm:sqref>E16:E17</xm:sqref>
        </x14:conditionalFormatting>
        <x14:conditionalFormatting xmlns:xm="http://schemas.microsoft.com/office/excel/2006/main">
          <x14:cfRule type="cellIs" priority="59" operator="equal" id="{88B1DEE7-A9BF-4E6A-B052-989FF6CDB3E8}">
            <xm:f>Ratings!$B$16</xm:f>
            <x14:dxf>
              <fill>
                <patternFill>
                  <bgColor rgb="FFFF0000"/>
                </patternFill>
              </fill>
            </x14:dxf>
          </x14:cfRule>
          <x14:cfRule type="cellIs" priority="60" operator="equal" id="{28F38ABC-A947-4279-897B-32BD6E73184D}">
            <xm:f>Ratings!$B$15</xm:f>
            <x14:dxf>
              <fill>
                <patternFill>
                  <bgColor theme="5" tint="0.39994506668294322"/>
                </patternFill>
              </fill>
            </x14:dxf>
          </x14:cfRule>
          <x14:cfRule type="cellIs" priority="61" operator="equal" id="{2A2A8818-0050-490D-8838-D57B434FAC5F}">
            <xm:f>Ratings!$B$14</xm:f>
            <x14:dxf>
              <fill>
                <patternFill>
                  <bgColor theme="7" tint="0.39994506668294322"/>
                </patternFill>
              </fill>
            </x14:dxf>
          </x14:cfRule>
          <x14:cfRule type="cellIs" priority="62" operator="equal" id="{BBBCDB55-9230-4B13-B03B-B6D7F44A7609}">
            <xm:f>Ratings!$B$13</xm:f>
            <x14:dxf>
              <fill>
                <patternFill>
                  <bgColor theme="9" tint="0.39994506668294322"/>
                </patternFill>
              </fill>
            </x14:dxf>
          </x14:cfRule>
          <x14:cfRule type="cellIs" priority="63" operator="equal" id="{1A88E358-8B9E-4672-8885-F6F0B617758B}">
            <xm:f>Ratings!$B$12</xm:f>
            <x14:dxf>
              <fill>
                <patternFill>
                  <bgColor rgb="FF92D050"/>
                </patternFill>
              </fill>
            </x14:dxf>
          </x14:cfRule>
          <xm:sqref>F16:F17</xm:sqref>
        </x14:conditionalFormatting>
        <x14:conditionalFormatting xmlns:xm="http://schemas.microsoft.com/office/excel/2006/main">
          <x14:cfRule type="cellIs" priority="50" operator="equal" id="{FB42DD1B-8059-4F9B-BC7A-F050C6199AEC}">
            <xm:f>Ratings!$B$9</xm:f>
            <x14:dxf>
              <fill>
                <patternFill>
                  <bgColor rgb="FFFF0000"/>
                </patternFill>
              </fill>
            </x14:dxf>
          </x14:cfRule>
          <x14:cfRule type="cellIs" priority="51" operator="equal" id="{7523902E-E2FB-4EE3-BE1F-B10E4D051339}">
            <xm:f>Ratings!$B$8</xm:f>
            <x14:dxf>
              <fill>
                <patternFill>
                  <bgColor theme="5" tint="0.39994506668294322"/>
                </patternFill>
              </fill>
            </x14:dxf>
          </x14:cfRule>
          <x14:cfRule type="cellIs" priority="52" operator="equal" id="{3BFD8562-D14B-4925-88AD-6D67ECCCDED0}">
            <xm:f>Ratings!$B$7</xm:f>
            <x14:dxf>
              <fill>
                <patternFill>
                  <bgColor theme="7" tint="0.39994506668294322"/>
                </patternFill>
              </fill>
            </x14:dxf>
          </x14:cfRule>
          <x14:cfRule type="cellIs" priority="53" operator="equal" id="{322D988C-44D3-4FEC-A640-0448C85876A7}">
            <xm:f>Ratings!$B$6</xm:f>
            <x14:dxf>
              <fill>
                <patternFill>
                  <bgColor theme="9" tint="0.39994506668294322"/>
                </patternFill>
              </fill>
            </x14:dxf>
          </x14:cfRule>
          <x14:cfRule type="cellIs" priority="54" operator="equal" id="{462548F9-4319-4375-ADE2-0BBBE8AE2BD3}">
            <xm:f>Ratings!$B$5</xm:f>
            <x14:dxf>
              <fill>
                <patternFill>
                  <bgColor rgb="FF92D050"/>
                </patternFill>
              </fill>
            </x14:dxf>
          </x14:cfRule>
          <xm:sqref>E18</xm:sqref>
        </x14:conditionalFormatting>
        <x14:conditionalFormatting xmlns:xm="http://schemas.microsoft.com/office/excel/2006/main">
          <x14:cfRule type="cellIs" priority="45" operator="equal" id="{64E006B3-A443-44DE-A3DD-D0D3AD90D499}">
            <xm:f>Ratings!$B$16</xm:f>
            <x14:dxf>
              <fill>
                <patternFill>
                  <bgColor rgb="FFFF0000"/>
                </patternFill>
              </fill>
            </x14:dxf>
          </x14:cfRule>
          <x14:cfRule type="cellIs" priority="46" operator="equal" id="{F93A0780-61E0-4253-BA40-5AA67B733742}">
            <xm:f>Ratings!$B$15</xm:f>
            <x14:dxf>
              <fill>
                <patternFill>
                  <bgColor theme="5" tint="0.39994506668294322"/>
                </patternFill>
              </fill>
            </x14:dxf>
          </x14:cfRule>
          <x14:cfRule type="cellIs" priority="47" operator="equal" id="{34C97295-3F37-46DE-960C-5ECB3B322FFB}">
            <xm:f>Ratings!$B$14</xm:f>
            <x14:dxf>
              <fill>
                <patternFill>
                  <bgColor theme="7" tint="0.39994506668294322"/>
                </patternFill>
              </fill>
            </x14:dxf>
          </x14:cfRule>
          <x14:cfRule type="cellIs" priority="48" operator="equal" id="{B67CBC62-20D9-43AD-98BD-34AA15409C56}">
            <xm:f>Ratings!$B$13</xm:f>
            <x14:dxf>
              <fill>
                <patternFill>
                  <bgColor theme="9" tint="0.39994506668294322"/>
                </patternFill>
              </fill>
            </x14:dxf>
          </x14:cfRule>
          <x14:cfRule type="cellIs" priority="49" operator="equal" id="{F65270FC-B9FE-4B64-8E4C-C9DDAF4B8CA5}">
            <xm:f>Ratings!$B$12</xm:f>
            <x14:dxf>
              <fill>
                <patternFill>
                  <bgColor rgb="FF92D050"/>
                </patternFill>
              </fill>
            </x14:dxf>
          </x14:cfRule>
          <xm:sqref>F18</xm:sqref>
        </x14:conditionalFormatting>
        <x14:conditionalFormatting xmlns:xm="http://schemas.microsoft.com/office/excel/2006/main">
          <x14:cfRule type="cellIs" priority="36" operator="equal" id="{6C80F3DF-1302-426F-B433-341C2B1958D1}">
            <xm:f>Ratings!$B$9</xm:f>
            <x14:dxf>
              <fill>
                <patternFill>
                  <bgColor rgb="FFFF0000"/>
                </patternFill>
              </fill>
            </x14:dxf>
          </x14:cfRule>
          <x14:cfRule type="cellIs" priority="37" operator="equal" id="{7F772FB8-3CDC-461F-B07B-E148001764BF}">
            <xm:f>Ratings!$B$8</xm:f>
            <x14:dxf>
              <fill>
                <patternFill>
                  <bgColor theme="5" tint="0.39994506668294322"/>
                </patternFill>
              </fill>
            </x14:dxf>
          </x14:cfRule>
          <x14:cfRule type="cellIs" priority="38" operator="equal" id="{1579AAAA-51A3-4C4E-8B47-6F139FADE791}">
            <xm:f>Ratings!$B$7</xm:f>
            <x14:dxf>
              <fill>
                <patternFill>
                  <bgColor theme="7" tint="0.39994506668294322"/>
                </patternFill>
              </fill>
            </x14:dxf>
          </x14:cfRule>
          <x14:cfRule type="cellIs" priority="39" operator="equal" id="{D09D6490-8E5B-456E-8F5D-5196B687CEED}">
            <xm:f>Ratings!$B$6</xm:f>
            <x14:dxf>
              <fill>
                <patternFill>
                  <bgColor theme="9" tint="0.39994506668294322"/>
                </patternFill>
              </fill>
            </x14:dxf>
          </x14:cfRule>
          <x14:cfRule type="cellIs" priority="40" operator="equal" id="{357A8C2D-D194-4CB4-B79C-74FE58B539C1}">
            <xm:f>Ratings!$B$5</xm:f>
            <x14:dxf>
              <fill>
                <patternFill>
                  <bgColor rgb="FF92D050"/>
                </patternFill>
              </fill>
            </x14:dxf>
          </x14:cfRule>
          <xm:sqref>E13</xm:sqref>
        </x14:conditionalFormatting>
        <x14:conditionalFormatting xmlns:xm="http://schemas.microsoft.com/office/excel/2006/main">
          <x14:cfRule type="cellIs" priority="31" operator="equal" id="{59291440-E490-4A3F-BA13-548EDAD8F44F}">
            <xm:f>Ratings!$B$16</xm:f>
            <x14:dxf>
              <fill>
                <patternFill>
                  <bgColor rgb="FFFF0000"/>
                </patternFill>
              </fill>
            </x14:dxf>
          </x14:cfRule>
          <x14:cfRule type="cellIs" priority="32" operator="equal" id="{AC4307B9-68FD-4089-90CF-A259E8A326AD}">
            <xm:f>Ratings!$B$15</xm:f>
            <x14:dxf>
              <fill>
                <patternFill>
                  <bgColor theme="5" tint="0.39994506668294322"/>
                </patternFill>
              </fill>
            </x14:dxf>
          </x14:cfRule>
          <x14:cfRule type="cellIs" priority="33" operator="equal" id="{0F2B1405-BC80-4DF6-86B0-3AB784BDC2D8}">
            <xm:f>Ratings!$B$14</xm:f>
            <x14:dxf>
              <fill>
                <patternFill>
                  <bgColor theme="7" tint="0.39994506668294322"/>
                </patternFill>
              </fill>
            </x14:dxf>
          </x14:cfRule>
          <x14:cfRule type="cellIs" priority="34" operator="equal" id="{65C472AB-9E4E-41E5-8FD2-F0E7E3999D5A}">
            <xm:f>Ratings!$B$13</xm:f>
            <x14:dxf>
              <fill>
                <patternFill>
                  <bgColor theme="9" tint="0.39994506668294322"/>
                </patternFill>
              </fill>
            </x14:dxf>
          </x14:cfRule>
          <x14:cfRule type="cellIs" priority="35" operator="equal" id="{BDF48830-12DE-4B10-96C9-87C7BE260750}">
            <xm:f>Ratings!$B$12</xm:f>
            <x14:dxf>
              <fill>
                <patternFill>
                  <bgColor rgb="FF92D050"/>
                </patternFill>
              </fill>
            </x14:dxf>
          </x14:cfRule>
          <xm:sqref>F13</xm:sqref>
        </x14:conditionalFormatting>
        <x14:conditionalFormatting xmlns:xm="http://schemas.microsoft.com/office/excel/2006/main">
          <x14:cfRule type="cellIs" priority="10" operator="equal" id="{CF7EDFDA-845C-4672-B2AB-E974C232ED75}">
            <xm:f>Ratings!$B$9</xm:f>
            <x14:dxf>
              <fill>
                <patternFill>
                  <bgColor rgb="FFFF0000"/>
                </patternFill>
              </fill>
            </x14:dxf>
          </x14:cfRule>
          <x14:cfRule type="cellIs" priority="11" operator="equal" id="{704CE450-3386-4FE7-B2EA-81A7B200CBC2}">
            <xm:f>Ratings!$B$8</xm:f>
            <x14:dxf>
              <fill>
                <patternFill>
                  <bgColor theme="5" tint="0.39994506668294322"/>
                </patternFill>
              </fill>
            </x14:dxf>
          </x14:cfRule>
          <x14:cfRule type="cellIs" priority="12" operator="equal" id="{9C045AAF-28F5-4715-84E8-69AA4ED9138F}">
            <xm:f>Ratings!$B$7</xm:f>
            <x14:dxf>
              <fill>
                <patternFill>
                  <bgColor theme="7" tint="0.39994506668294322"/>
                </patternFill>
              </fill>
            </x14:dxf>
          </x14:cfRule>
          <x14:cfRule type="cellIs" priority="13" operator="equal" id="{FB3C8F15-6D98-49F9-8A01-ABB84BC18F1E}">
            <xm:f>Ratings!$B$6</xm:f>
            <x14:dxf>
              <fill>
                <patternFill>
                  <bgColor theme="9" tint="0.39994506668294322"/>
                </patternFill>
              </fill>
            </x14:dxf>
          </x14:cfRule>
          <x14:cfRule type="cellIs" priority="14" operator="equal" id="{041D3B51-6365-45F0-A40A-BF3B0D00C3D9}">
            <xm:f>Ratings!$B$5</xm:f>
            <x14:dxf>
              <fill>
                <patternFill>
                  <bgColor rgb="FF92D050"/>
                </patternFill>
              </fill>
            </x14:dxf>
          </x14:cfRule>
          <xm:sqref>E10</xm:sqref>
        </x14:conditionalFormatting>
        <x14:conditionalFormatting xmlns:xm="http://schemas.microsoft.com/office/excel/2006/main">
          <x14:cfRule type="cellIs" priority="5" operator="equal" id="{EC72A7C1-75B8-4E12-959F-1554BC1EA935}">
            <xm:f>Ratings!$B$16</xm:f>
            <x14:dxf>
              <fill>
                <patternFill>
                  <bgColor rgb="FFFF0000"/>
                </patternFill>
              </fill>
            </x14:dxf>
          </x14:cfRule>
          <x14:cfRule type="cellIs" priority="6" operator="equal" id="{4013CC0A-ECCB-4CA7-A942-7A661CA1A455}">
            <xm:f>Ratings!$B$15</xm:f>
            <x14:dxf>
              <fill>
                <patternFill>
                  <bgColor theme="5" tint="0.39994506668294322"/>
                </patternFill>
              </fill>
            </x14:dxf>
          </x14:cfRule>
          <x14:cfRule type="cellIs" priority="7" operator="equal" id="{5A49D204-21C1-4530-BD89-7DDBF171E961}">
            <xm:f>Ratings!$B$14</xm:f>
            <x14:dxf>
              <fill>
                <patternFill>
                  <bgColor theme="7" tint="0.39994506668294322"/>
                </patternFill>
              </fill>
            </x14:dxf>
          </x14:cfRule>
          <x14:cfRule type="cellIs" priority="8" operator="equal" id="{59043F11-B997-45DE-A412-09BA36AD30FD}">
            <xm:f>Ratings!$B$13</xm:f>
            <x14:dxf>
              <fill>
                <patternFill>
                  <bgColor theme="9" tint="0.39994506668294322"/>
                </patternFill>
              </fill>
            </x14:dxf>
          </x14:cfRule>
          <x14:cfRule type="cellIs" priority="9" operator="equal" id="{28DA37AB-A346-4615-9BFF-7AEF2C55A79D}">
            <xm:f>Ratings!$B$12</xm:f>
            <x14:dxf>
              <fill>
                <patternFill>
                  <bgColor rgb="FF92D050"/>
                </patternFill>
              </fill>
            </x14:dxf>
          </x14:cfRule>
          <xm:sqref>F10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E16:E18 E4:E6 E8:E11 E13:E14</xm:sqref>
        </x14:dataValidation>
        <x14:dataValidation type="list" allowBlank="1" showInputMessage="1" showErrorMessage="1">
          <x14:formula1>
            <xm:f>Ratings!$B$12:$B$16</xm:f>
          </x14:formula1>
          <xm:sqref>F16:F18 F4:F6 F8:F11 F13:F14</xm:sqref>
        </x14:dataValidation>
        <x14:dataValidation type="list" allowBlank="1" showInputMessage="1" showErrorMessage="1">
          <x14:formula1>
            <xm:f>Ratings!$B$19:$B$22</xm:f>
          </x14:formula1>
          <xm:sqref>G4:G6 G16:G18 G8:G11 G13:G14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showGridLines="0" zoomScale="80" zoomScaleNormal="80" workbookViewId="0">
      <selection activeCell="C20" sqref="C20"/>
    </sheetView>
  </sheetViews>
  <sheetFormatPr defaultColWidth="33.42578125" defaultRowHeight="15" x14ac:dyDescent="0.25"/>
  <cols>
    <col min="1" max="1" width="2" customWidth="1"/>
    <col min="2" max="2" width="5.140625" bestFit="1" customWidth="1"/>
    <col min="3" max="3" width="34.140625" customWidth="1"/>
    <col min="4" max="4" width="66.5703125" style="28" customWidth="1"/>
    <col min="5" max="5" width="20.7109375" customWidth="1"/>
    <col min="6" max="6" width="19.42578125" customWidth="1"/>
    <col min="7" max="7" width="21.7109375" style="22" customWidth="1"/>
    <col min="8" max="8" width="71.140625" style="28" customWidth="1"/>
    <col min="11" max="11" width="4.85546875" customWidth="1"/>
  </cols>
  <sheetData>
    <row r="1" spans="2:11" ht="187.5" customHeight="1" x14ac:dyDescent="0.25"/>
    <row r="2" spans="2:11" x14ac:dyDescent="0.25">
      <c r="B2" s="9" t="s">
        <v>17</v>
      </c>
      <c r="C2" s="10" t="s">
        <v>18</v>
      </c>
      <c r="D2" s="24" t="s">
        <v>26</v>
      </c>
      <c r="E2" s="9" t="s">
        <v>2</v>
      </c>
      <c r="F2" s="9" t="s">
        <v>9</v>
      </c>
      <c r="G2" s="9" t="s">
        <v>27</v>
      </c>
      <c r="H2" s="29" t="s">
        <v>19</v>
      </c>
      <c r="K2" s="3"/>
    </row>
    <row r="3" spans="2:11" x14ac:dyDescent="0.25">
      <c r="B3" s="12">
        <v>1</v>
      </c>
      <c r="C3" s="38" t="s">
        <v>22</v>
      </c>
      <c r="D3" s="39"/>
      <c r="E3" s="39"/>
      <c r="F3" s="39"/>
      <c r="G3" s="39"/>
      <c r="H3" s="40"/>
      <c r="K3" s="4"/>
    </row>
    <row r="4" spans="2:11" ht="102.75" customHeight="1" x14ac:dyDescent="0.25">
      <c r="B4" s="13" t="str">
        <f>$B$3&amp;"."&amp;Ratings!B25</f>
        <v>1.1</v>
      </c>
      <c r="C4" s="14" t="s">
        <v>552</v>
      </c>
      <c r="D4" s="23" t="s">
        <v>388</v>
      </c>
      <c r="E4" s="13" t="s">
        <v>8</v>
      </c>
      <c r="F4" s="13" t="s">
        <v>14</v>
      </c>
      <c r="G4" s="21" t="s">
        <v>28</v>
      </c>
      <c r="H4" s="23" t="s">
        <v>553</v>
      </c>
      <c r="K4" s="4" t="str">
        <f>IFERROR(VLOOKUP(CONCATENATE(E4,F4),Ratings!$H$3:$I$27,2,FALSE),)</f>
        <v>Red</v>
      </c>
    </row>
    <row r="5" spans="2:11" ht="96.75" customHeight="1" x14ac:dyDescent="0.25">
      <c r="B5" s="13" t="str">
        <f>$B$3&amp;"."&amp;Ratings!B26</f>
        <v>1.2</v>
      </c>
      <c r="C5" s="14" t="s">
        <v>554</v>
      </c>
      <c r="D5" s="23" t="s">
        <v>389</v>
      </c>
      <c r="E5" s="13" t="s">
        <v>7</v>
      </c>
      <c r="F5" s="13" t="s">
        <v>13</v>
      </c>
      <c r="G5" s="21" t="s">
        <v>28</v>
      </c>
      <c r="H5" s="23" t="s">
        <v>390</v>
      </c>
      <c r="K5" s="4" t="str">
        <f>IFERROR(VLOOKUP(CONCATENATE(E5,F5),Ratings!$H$3:$I$27,2,FALSE),)</f>
        <v>Orange</v>
      </c>
    </row>
    <row r="6" spans="2:11" ht="75" customHeight="1" x14ac:dyDescent="0.25">
      <c r="B6" s="13" t="str">
        <f>$B$3&amp;"."&amp;Ratings!B27</f>
        <v>1.3</v>
      </c>
      <c r="C6" s="14" t="s">
        <v>555</v>
      </c>
      <c r="D6" s="23" t="s">
        <v>391</v>
      </c>
      <c r="E6" s="13" t="s">
        <v>6</v>
      </c>
      <c r="F6" s="13" t="s">
        <v>14</v>
      </c>
      <c r="G6" s="21" t="s">
        <v>28</v>
      </c>
      <c r="H6" s="23" t="s">
        <v>392</v>
      </c>
      <c r="K6" s="4" t="str">
        <f>IFERROR(VLOOKUP(CONCATENATE(E6,F6),Ratings!$H$3:$I$27,2,FALSE),)</f>
        <v>Orange</v>
      </c>
    </row>
    <row r="7" spans="2:11" ht="123.75" customHeight="1" x14ac:dyDescent="0.25">
      <c r="B7" s="13" t="str">
        <f>$B$3&amp;"."&amp;Ratings!B28</f>
        <v>1.4</v>
      </c>
      <c r="C7" s="14" t="s">
        <v>393</v>
      </c>
      <c r="D7" s="23" t="s">
        <v>394</v>
      </c>
      <c r="E7" s="13" t="s">
        <v>7</v>
      </c>
      <c r="F7" s="13" t="s">
        <v>13</v>
      </c>
      <c r="G7" s="21" t="s">
        <v>28</v>
      </c>
      <c r="H7" s="23" t="s">
        <v>395</v>
      </c>
      <c r="K7" s="4" t="str">
        <f>IFERROR(VLOOKUP(CONCATENATE(E7,F7),Ratings!$H$3:$I$27,2,FALSE),)</f>
        <v>Orange</v>
      </c>
    </row>
    <row r="8" spans="2:11" ht="120" customHeight="1" x14ac:dyDescent="0.25">
      <c r="B8" s="13" t="str">
        <f>$B$3&amp;"."&amp;Ratings!B29</f>
        <v>1.5</v>
      </c>
      <c r="C8" s="14" t="s">
        <v>396</v>
      </c>
      <c r="D8" s="23" t="s">
        <v>397</v>
      </c>
      <c r="E8" s="13" t="s">
        <v>7</v>
      </c>
      <c r="F8" s="13" t="s">
        <v>14</v>
      </c>
      <c r="G8" s="21" t="s">
        <v>28</v>
      </c>
      <c r="H8" s="23" t="s">
        <v>398</v>
      </c>
      <c r="K8" s="4" t="str">
        <f>IFERROR(VLOOKUP(CONCATENATE(E8,F8),Ratings!$H$3:$I$27,2,FALSE),)</f>
        <v>Red</v>
      </c>
    </row>
    <row r="9" spans="2:11" x14ac:dyDescent="0.25">
      <c r="B9" s="12">
        <v>2</v>
      </c>
      <c r="C9" s="38" t="s">
        <v>23</v>
      </c>
      <c r="D9" s="39"/>
      <c r="E9" s="39"/>
      <c r="F9" s="39"/>
      <c r="G9" s="39"/>
      <c r="H9" s="40"/>
      <c r="K9" s="4">
        <f>IFERROR(VLOOKUP(CONCATENATE(E9,F9),Ratings!$H$3:$I$27,2,FALSE),)</f>
        <v>0</v>
      </c>
    </row>
    <row r="10" spans="2:11" ht="112.5" customHeight="1" x14ac:dyDescent="0.25">
      <c r="B10" s="13" t="str">
        <f>$B$9&amp;"."&amp;Ratings!B25</f>
        <v>2.1</v>
      </c>
      <c r="C10" s="14" t="s">
        <v>399</v>
      </c>
      <c r="D10" s="23" t="s">
        <v>400</v>
      </c>
      <c r="E10" s="13" t="s">
        <v>4</v>
      </c>
      <c r="F10" s="13" t="s">
        <v>13</v>
      </c>
      <c r="G10" s="21" t="s">
        <v>28</v>
      </c>
      <c r="H10" s="23" t="s">
        <v>401</v>
      </c>
      <c r="K10" s="4" t="str">
        <f>IFERROR(VLOOKUP(CONCATENATE(E10,F10),Ratings!$H$3:$I$27,2,FALSE),)</f>
        <v>Yellow</v>
      </c>
    </row>
    <row r="11" spans="2:11" ht="153" x14ac:dyDescent="0.25">
      <c r="B11" s="13" t="str">
        <f>$B$9&amp;"."&amp;Ratings!B26</f>
        <v>2.2</v>
      </c>
      <c r="C11" s="14" t="s">
        <v>402</v>
      </c>
      <c r="D11" s="23" t="s">
        <v>403</v>
      </c>
      <c r="E11" s="13" t="s">
        <v>6</v>
      </c>
      <c r="F11" s="13" t="s">
        <v>14</v>
      </c>
      <c r="G11" s="21" t="s">
        <v>28</v>
      </c>
      <c r="H11" s="23" t="s">
        <v>404</v>
      </c>
      <c r="K11" s="4" t="str">
        <f>IFERROR(VLOOKUP(CONCATENATE(E11,F11),Ratings!$H$3:$I$27,2,FALSE),)</f>
        <v>Orange</v>
      </c>
    </row>
    <row r="12" spans="2:11" x14ac:dyDescent="0.25">
      <c r="B12" s="12">
        <v>3</v>
      </c>
      <c r="C12" s="38" t="s">
        <v>24</v>
      </c>
      <c r="D12" s="39"/>
      <c r="E12" s="39"/>
      <c r="F12" s="39"/>
      <c r="G12" s="39"/>
      <c r="H12" s="40"/>
      <c r="K12" s="4">
        <f>IFERROR(VLOOKUP(CONCATENATE(E12,F12),Ratings!$H$3:$I$27,2,FALSE),)</f>
        <v>0</v>
      </c>
    </row>
    <row r="13" spans="2:11" ht="66.75" customHeight="1" x14ac:dyDescent="0.25">
      <c r="B13" s="13" t="str">
        <f>$B$12&amp;"."&amp;Ratings!B25</f>
        <v>3.1</v>
      </c>
      <c r="C13" s="14" t="s">
        <v>48</v>
      </c>
      <c r="D13" s="23" t="s">
        <v>405</v>
      </c>
      <c r="E13" s="13" t="s">
        <v>3</v>
      </c>
      <c r="F13" s="13" t="s">
        <v>14</v>
      </c>
      <c r="G13" s="21" t="s">
        <v>28</v>
      </c>
      <c r="H13" s="23" t="s">
        <v>65</v>
      </c>
      <c r="K13" s="4" t="str">
        <f>IFERROR(VLOOKUP(CONCATENATE(E13,F13),Ratings!$H$3:$I$27,2,FALSE),)</f>
        <v>Yellow</v>
      </c>
    </row>
    <row r="14" spans="2:11" ht="102" x14ac:dyDescent="0.25">
      <c r="B14" s="13" t="str">
        <f>$B$12&amp;"."&amp;Ratings!B26</f>
        <v>3.2</v>
      </c>
      <c r="C14" s="14" t="s">
        <v>66</v>
      </c>
      <c r="D14" s="23" t="s">
        <v>557</v>
      </c>
      <c r="E14" s="13" t="s">
        <v>8</v>
      </c>
      <c r="F14" s="13" t="s">
        <v>12</v>
      </c>
      <c r="G14" s="21" t="s">
        <v>28</v>
      </c>
      <c r="H14" s="23" t="s">
        <v>406</v>
      </c>
      <c r="K14" s="4" t="str">
        <f>IFERROR(VLOOKUP(CONCATENATE(E14,F14),Ratings!$H$3:$I$27,2,FALSE),)</f>
        <v>Orange</v>
      </c>
    </row>
    <row r="15" spans="2:11" ht="75" customHeight="1" x14ac:dyDescent="0.25">
      <c r="B15" s="13" t="str">
        <f>$B$12&amp;"."&amp;Ratings!B27</f>
        <v>3.3</v>
      </c>
      <c r="C15" s="14" t="s">
        <v>556</v>
      </c>
      <c r="D15" s="23" t="s">
        <v>407</v>
      </c>
      <c r="E15" s="13" t="s">
        <v>8</v>
      </c>
      <c r="F15" s="13" t="s">
        <v>12</v>
      </c>
      <c r="G15" s="21" t="s">
        <v>28</v>
      </c>
      <c r="H15" s="23" t="s">
        <v>408</v>
      </c>
      <c r="K15" s="4" t="str">
        <f>IFERROR(VLOOKUP(CONCATENATE(E15,F15),Ratings!$H$3:$I$27,2,FALSE),)</f>
        <v>Orange</v>
      </c>
    </row>
    <row r="16" spans="2:11" ht="92.25" customHeight="1" x14ac:dyDescent="0.25">
      <c r="B16" s="13" t="str">
        <f>$B$12&amp;"."&amp;Ratings!B28</f>
        <v>3.4</v>
      </c>
      <c r="C16" s="14" t="s">
        <v>67</v>
      </c>
      <c r="D16" s="23" t="s">
        <v>558</v>
      </c>
      <c r="E16" s="13" t="s">
        <v>6</v>
      </c>
      <c r="F16" s="13" t="s">
        <v>15</v>
      </c>
      <c r="G16" s="21" t="s">
        <v>28</v>
      </c>
      <c r="H16" s="23" t="s">
        <v>409</v>
      </c>
      <c r="K16" s="4" t="str">
        <f>IFERROR(VLOOKUP(CONCATENATE(E16,F16),Ratings!$H$3:$I$27,2,FALSE),)</f>
        <v>Red</v>
      </c>
    </row>
    <row r="17" spans="2:11" ht="99" customHeight="1" x14ac:dyDescent="0.25">
      <c r="B17" s="13" t="str">
        <f>$B$12&amp;"."&amp;Ratings!B29</f>
        <v>3.5</v>
      </c>
      <c r="C17" s="14" t="s">
        <v>410</v>
      </c>
      <c r="D17" s="23" t="s">
        <v>411</v>
      </c>
      <c r="E17" s="13" t="s">
        <v>3</v>
      </c>
      <c r="F17" s="13" t="s">
        <v>14</v>
      </c>
      <c r="G17" s="21" t="s">
        <v>28</v>
      </c>
      <c r="H17" s="23" t="s">
        <v>412</v>
      </c>
      <c r="K17" s="4" t="str">
        <f>IFERROR(VLOOKUP(CONCATENATE(E17,F17),Ratings!$H$3:$I$27,2,FALSE),)</f>
        <v>Yellow</v>
      </c>
    </row>
    <row r="18" spans="2:11" x14ac:dyDescent="0.25">
      <c r="B18" s="12">
        <v>4</v>
      </c>
      <c r="C18" s="38" t="s">
        <v>25</v>
      </c>
      <c r="D18" s="39"/>
      <c r="E18" s="39"/>
      <c r="F18" s="39"/>
      <c r="G18" s="39"/>
      <c r="H18" s="40"/>
      <c r="K18" s="4">
        <f>IFERROR(VLOOKUP(CONCATENATE(E18,F18),Ratings!$H$3:$I$27,2,FALSE),)</f>
        <v>0</v>
      </c>
    </row>
    <row r="19" spans="2:11" ht="41.25" customHeight="1" x14ac:dyDescent="0.25">
      <c r="B19" s="13" t="str">
        <f>$B$18&amp;"."&amp;Ratings!B25</f>
        <v>4.1</v>
      </c>
      <c r="C19" s="14" t="s">
        <v>559</v>
      </c>
      <c r="D19" s="23" t="s">
        <v>413</v>
      </c>
      <c r="E19" s="13" t="s">
        <v>6</v>
      </c>
      <c r="F19" s="13" t="s">
        <v>13</v>
      </c>
      <c r="G19" s="21" t="s">
        <v>28</v>
      </c>
      <c r="H19" s="23" t="s">
        <v>414</v>
      </c>
      <c r="K19" s="4" t="str">
        <f>IFERROR(VLOOKUP(CONCATENATE(E19,F19),Ratings!$H$3:$I$27,2,FALSE),)</f>
        <v>Orange</v>
      </c>
    </row>
    <row r="20" spans="2:11" ht="63.75" x14ac:dyDescent="0.25">
      <c r="B20" s="13" t="str">
        <f>$B$18&amp;"."&amp;Ratings!B26</f>
        <v>4.2</v>
      </c>
      <c r="C20" s="14" t="s">
        <v>68</v>
      </c>
      <c r="D20" s="23" t="s">
        <v>415</v>
      </c>
      <c r="E20" s="13" t="s">
        <v>7</v>
      </c>
      <c r="F20" s="13" t="s">
        <v>13</v>
      </c>
      <c r="G20" s="21" t="s">
        <v>28</v>
      </c>
      <c r="H20" s="23" t="s">
        <v>416</v>
      </c>
      <c r="K20" s="4" t="str">
        <f>IFERROR(VLOOKUP(CONCATENATE(E20,F20),Ratings!$H$3:$I$27,2,FALSE),)</f>
        <v>Orange</v>
      </c>
    </row>
    <row r="21" spans="2:11" ht="63.75" x14ac:dyDescent="0.25">
      <c r="B21" s="13" t="str">
        <f>$B$18&amp;"."&amp;Ratings!B27</f>
        <v>4.3</v>
      </c>
      <c r="C21" s="14" t="s">
        <v>417</v>
      </c>
      <c r="D21" s="23" t="s">
        <v>418</v>
      </c>
      <c r="E21" s="13" t="s">
        <v>6</v>
      </c>
      <c r="F21" s="13" t="s">
        <v>13</v>
      </c>
      <c r="G21" s="21" t="s">
        <v>28</v>
      </c>
      <c r="H21" s="23" t="s">
        <v>69</v>
      </c>
      <c r="K21" s="4" t="str">
        <f>IFERROR(VLOOKUP(CONCATENATE(E21,F21),Ratings!$H$3:$I$27,2,FALSE),)</f>
        <v>Orange</v>
      </c>
    </row>
    <row r="22" spans="2:11" ht="63.75" x14ac:dyDescent="0.25">
      <c r="B22" s="13" t="str">
        <f>$B$18&amp;"."&amp;Ratings!B28</f>
        <v>4.4</v>
      </c>
      <c r="C22" s="14" t="s">
        <v>70</v>
      </c>
      <c r="D22" s="23" t="s">
        <v>71</v>
      </c>
      <c r="E22" s="13" t="s">
        <v>4</v>
      </c>
      <c r="F22" s="13" t="s">
        <v>13</v>
      </c>
      <c r="G22" s="21" t="s">
        <v>28</v>
      </c>
      <c r="H22" s="23" t="s">
        <v>419</v>
      </c>
      <c r="K22" s="4" t="str">
        <f>IFERROR(VLOOKUP(CONCATENATE(E22,F22),Ratings!$H$3:$I$27,2,FALSE),)</f>
        <v>Yellow</v>
      </c>
    </row>
  </sheetData>
  <mergeCells count="4">
    <mergeCell ref="C3:H3"/>
    <mergeCell ref="C9:H9"/>
    <mergeCell ref="C12:H12"/>
    <mergeCell ref="C18:H18"/>
  </mergeCells>
  <conditionalFormatting sqref="B2:B7 B9:B1048576">
    <cfRule type="expression" dxfId="58" priority="34">
      <formula>K2="Red"</formula>
    </cfRule>
    <cfRule type="expression" dxfId="57" priority="35">
      <formula>K2="Orange"</formula>
    </cfRule>
    <cfRule type="expression" dxfId="56" priority="36">
      <formula>K2="Yellow"</formula>
    </cfRule>
    <cfRule type="expression" dxfId="55" priority="37">
      <formula>K2="Green"</formula>
    </cfRule>
  </conditionalFormatting>
  <conditionalFormatting sqref="B1">
    <cfRule type="expression" dxfId="54" priority="15">
      <formula>K1="Red"</formula>
    </cfRule>
    <cfRule type="expression" dxfId="53" priority="16">
      <formula>K1="Orange"</formula>
    </cfRule>
    <cfRule type="expression" dxfId="52" priority="17">
      <formula>K1="Yellow"</formula>
    </cfRule>
    <cfRule type="expression" dxfId="51" priority="18">
      <formula>K1="Green"</formula>
    </cfRule>
  </conditionalFormatting>
  <conditionalFormatting sqref="B8">
    <cfRule type="expression" dxfId="50" priority="1">
      <formula>K8="Red"</formula>
    </cfRule>
    <cfRule type="expression" dxfId="49" priority="2">
      <formula>K8="Orange"</formula>
    </cfRule>
    <cfRule type="expression" dxfId="48" priority="3">
      <formula>K8="Yellow"</formula>
    </cfRule>
    <cfRule type="expression" dxfId="47" priority="4">
      <formula>K8="Green"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3" operator="equal" id="{FF393C0E-5551-48AD-9687-CF7F4D5B75F2}">
            <xm:f>Ratings!$B$9</xm:f>
            <x14:dxf>
              <fill>
                <patternFill>
                  <bgColor rgb="FFFF0000"/>
                </patternFill>
              </fill>
            </x14:dxf>
          </x14:cfRule>
          <x14:cfRule type="cellIs" priority="44" operator="equal" id="{4CF80259-4B90-4464-B8DC-AB41AAF72CF7}">
            <xm:f>Ratings!$B$8</xm:f>
            <x14:dxf>
              <fill>
                <patternFill>
                  <bgColor theme="5" tint="0.39994506668294322"/>
                </patternFill>
              </fill>
            </x14:dxf>
          </x14:cfRule>
          <x14:cfRule type="cellIs" priority="45" operator="equal" id="{6C48B978-F5C5-4A7F-9C6B-903037D19A7E}">
            <xm:f>Ratings!$B$7</xm:f>
            <x14:dxf>
              <fill>
                <patternFill>
                  <bgColor theme="7" tint="0.39994506668294322"/>
                </patternFill>
              </fill>
            </x14:dxf>
          </x14:cfRule>
          <x14:cfRule type="cellIs" priority="46" operator="equal" id="{45FFCBD0-72DE-458B-AFE6-30D2E0BA2B21}">
            <xm:f>Ratings!$B$6</xm:f>
            <x14:dxf>
              <fill>
                <patternFill>
                  <bgColor theme="9" tint="0.39994506668294322"/>
                </patternFill>
              </fill>
            </x14:dxf>
          </x14:cfRule>
          <x14:cfRule type="cellIs" priority="47" operator="equal" id="{62FD39E9-B217-475D-B01C-5F7CF7339D28}">
            <xm:f>Ratings!$B$5</xm:f>
            <x14:dxf>
              <fill>
                <patternFill>
                  <bgColor rgb="FF92D050"/>
                </patternFill>
              </fill>
            </x14:dxf>
          </x14:cfRule>
          <xm:sqref>E2:E7 E9:E1048576</xm:sqref>
        </x14:conditionalFormatting>
        <x14:conditionalFormatting xmlns:xm="http://schemas.microsoft.com/office/excel/2006/main">
          <x14:cfRule type="cellIs" priority="38" operator="equal" id="{C3119E2C-83D4-41E4-8A28-332BDC25B1E7}">
            <xm:f>Ratings!$B$16</xm:f>
            <x14:dxf>
              <fill>
                <patternFill>
                  <bgColor rgb="FFFF0000"/>
                </patternFill>
              </fill>
            </x14:dxf>
          </x14:cfRule>
          <x14:cfRule type="cellIs" priority="39" operator="equal" id="{CF250298-9EAB-4E96-97F6-EF25F5CBFD8E}">
            <xm:f>Ratings!$B$15</xm:f>
            <x14:dxf>
              <fill>
                <patternFill>
                  <bgColor theme="5" tint="0.39994506668294322"/>
                </patternFill>
              </fill>
            </x14:dxf>
          </x14:cfRule>
          <x14:cfRule type="cellIs" priority="40" operator="equal" id="{02C24B33-5E34-40E7-A52E-ACE8E2D8B238}">
            <xm:f>Ratings!$B$14</xm:f>
            <x14:dxf>
              <fill>
                <patternFill>
                  <bgColor theme="7" tint="0.39994506668294322"/>
                </patternFill>
              </fill>
            </x14:dxf>
          </x14:cfRule>
          <x14:cfRule type="cellIs" priority="41" operator="equal" id="{EB2AEB84-4F15-41BB-A37B-2EBED1A4421C}">
            <xm:f>Ratings!$B$13</xm:f>
            <x14:dxf>
              <fill>
                <patternFill>
                  <bgColor theme="9" tint="0.39994506668294322"/>
                </patternFill>
              </fill>
            </x14:dxf>
          </x14:cfRule>
          <x14:cfRule type="cellIs" priority="42" operator="equal" id="{14B74321-E4BD-4D8F-8232-B73706413D12}">
            <xm:f>Ratings!$B$12</xm:f>
            <x14:dxf>
              <fill>
                <patternFill>
                  <bgColor rgb="FF92D050"/>
                </patternFill>
              </fill>
            </x14:dxf>
          </x14:cfRule>
          <xm:sqref>F2:F7 F9:F1048576</xm:sqref>
        </x14:conditionalFormatting>
        <x14:conditionalFormatting xmlns:xm="http://schemas.microsoft.com/office/excel/2006/main">
          <x14:cfRule type="cellIs" priority="29" operator="equal" id="{71A6D067-8C9F-447F-87B4-ACE57C4C1E54}">
            <xm:f>'\Users\w.dol\Downloads\[PoD Country Risk Assessment - Iraq.xlsx]Ratings'!#REF!</xm:f>
            <x14:dxf>
              <fill>
                <patternFill>
                  <bgColor rgb="FFFF0000"/>
                </patternFill>
              </fill>
            </x14:dxf>
          </x14:cfRule>
          <x14:cfRule type="cellIs" priority="30" operator="equal" id="{8352B80A-FDE1-4FA7-A608-DB4F942BEF60}">
            <xm:f>'\Users\w.dol\Downloads\[PoD Country Risk Assessment - Iraq.xlsx]Ratings'!#REF!</xm:f>
            <x14:dxf>
              <fill>
                <patternFill>
                  <bgColor theme="5" tint="0.39994506668294322"/>
                </patternFill>
              </fill>
            </x14:dxf>
          </x14:cfRule>
          <x14:cfRule type="cellIs" priority="31" operator="equal" id="{BF793522-404B-4F65-9B85-83409D9DC2AC}">
            <xm:f>'\Users\w.dol\Downloads\[PoD Country Risk Assessment - Iraq.xlsx]Ratings'!#REF!</xm:f>
            <x14:dxf>
              <fill>
                <patternFill>
                  <bgColor theme="7" tint="0.39994506668294322"/>
                </patternFill>
              </fill>
            </x14:dxf>
          </x14:cfRule>
          <x14:cfRule type="cellIs" priority="32" operator="equal" id="{6D49833C-3D93-4959-8B5A-22F0A3CC7219}">
            <xm:f>'\Users\w.dol\Downloads\[PoD Country Risk Assessment - Iraq.xlsx]Ratings'!#REF!</xm:f>
            <x14:dxf>
              <fill>
                <patternFill>
                  <bgColor theme="9" tint="0.39994506668294322"/>
                </patternFill>
              </fill>
            </x14:dxf>
          </x14:cfRule>
          <x14:cfRule type="cellIs" priority="33" operator="equal" id="{E14A61ED-2D35-4CF1-A74E-EDFB27EFCCC7}">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24" operator="equal" id="{1AC7B2D2-1BF4-49E2-AD44-91EC2B099786}">
            <xm:f>Ratings!$B$9</xm:f>
            <x14:dxf>
              <fill>
                <patternFill>
                  <bgColor rgb="FFFF0000"/>
                </patternFill>
              </fill>
            </x14:dxf>
          </x14:cfRule>
          <x14:cfRule type="cellIs" priority="25" operator="equal" id="{71398910-1767-48CB-A2E2-B7C532465B4C}">
            <xm:f>Ratings!$B$8</xm:f>
            <x14:dxf>
              <fill>
                <patternFill>
                  <bgColor theme="5" tint="0.39994506668294322"/>
                </patternFill>
              </fill>
            </x14:dxf>
          </x14:cfRule>
          <x14:cfRule type="cellIs" priority="26" operator="equal" id="{A92BCBEB-CEB3-45F0-8330-45098D18E870}">
            <xm:f>Ratings!$B$7</xm:f>
            <x14:dxf>
              <fill>
                <patternFill>
                  <bgColor theme="7" tint="0.39994506668294322"/>
                </patternFill>
              </fill>
            </x14:dxf>
          </x14:cfRule>
          <x14:cfRule type="cellIs" priority="27" operator="equal" id="{E49C7235-7159-41A4-8957-760882D0953F}">
            <xm:f>Ratings!$B$6</xm:f>
            <x14:dxf>
              <fill>
                <patternFill>
                  <bgColor theme="9" tint="0.39994506668294322"/>
                </patternFill>
              </fill>
            </x14:dxf>
          </x14:cfRule>
          <x14:cfRule type="cellIs" priority="28" operator="equal" id="{383022C7-5678-448C-BBD7-6408C8833424}">
            <xm:f>Ratings!$B$5</xm:f>
            <x14:dxf>
              <fill>
                <patternFill>
                  <bgColor rgb="FF92D050"/>
                </patternFill>
              </fill>
            </x14:dxf>
          </x14:cfRule>
          <xm:sqref>E1</xm:sqref>
        </x14:conditionalFormatting>
        <x14:conditionalFormatting xmlns:xm="http://schemas.microsoft.com/office/excel/2006/main">
          <x14:cfRule type="cellIs" priority="19" operator="equal" id="{4B503F43-6C6A-4417-BE4A-18EAF0E8F55C}">
            <xm:f>Ratings!$B$16</xm:f>
            <x14:dxf>
              <fill>
                <patternFill>
                  <bgColor rgb="FFFF0000"/>
                </patternFill>
              </fill>
            </x14:dxf>
          </x14:cfRule>
          <x14:cfRule type="cellIs" priority="20" operator="equal" id="{13281FFF-0273-4286-8134-8447A20D3478}">
            <xm:f>Ratings!$B$15</xm:f>
            <x14:dxf>
              <fill>
                <patternFill>
                  <bgColor theme="5" tint="0.39994506668294322"/>
                </patternFill>
              </fill>
            </x14:dxf>
          </x14:cfRule>
          <x14:cfRule type="cellIs" priority="21" operator="equal" id="{D53EF188-A75C-4B28-B28C-60BBCF00767D}">
            <xm:f>Ratings!$B$14</xm:f>
            <x14:dxf>
              <fill>
                <patternFill>
                  <bgColor theme="7" tint="0.39994506668294322"/>
                </patternFill>
              </fill>
            </x14:dxf>
          </x14:cfRule>
          <x14:cfRule type="cellIs" priority="22" operator="equal" id="{3487325B-321B-4996-9F3A-50ED2560387E}">
            <xm:f>Ratings!$B$13</xm:f>
            <x14:dxf>
              <fill>
                <patternFill>
                  <bgColor theme="9" tint="0.39994506668294322"/>
                </patternFill>
              </fill>
            </x14:dxf>
          </x14:cfRule>
          <x14:cfRule type="cellIs" priority="23" operator="equal" id="{C2EBD81D-4CD6-43C4-A568-CB3BB317E0F3}">
            <xm:f>Ratings!$B$12</xm:f>
            <x14:dxf>
              <fill>
                <patternFill>
                  <bgColor rgb="FF92D050"/>
                </patternFill>
              </fill>
            </x14:dxf>
          </x14:cfRule>
          <xm:sqref>F1</xm:sqref>
        </x14:conditionalFormatting>
        <x14:conditionalFormatting xmlns:xm="http://schemas.microsoft.com/office/excel/2006/main">
          <x14:cfRule type="cellIs" priority="10" operator="equal" id="{9AEAC6B8-F302-4B28-9E12-0BC5D004C3E5}">
            <xm:f>Ratings!$B$9</xm:f>
            <x14:dxf>
              <fill>
                <patternFill>
                  <bgColor rgb="FFFF0000"/>
                </patternFill>
              </fill>
            </x14:dxf>
          </x14:cfRule>
          <x14:cfRule type="cellIs" priority="11" operator="equal" id="{5C703718-6DCA-4408-8FF0-69B0E298B824}">
            <xm:f>Ratings!$B$8</xm:f>
            <x14:dxf>
              <fill>
                <patternFill>
                  <bgColor theme="5" tint="0.39994506668294322"/>
                </patternFill>
              </fill>
            </x14:dxf>
          </x14:cfRule>
          <x14:cfRule type="cellIs" priority="12" operator="equal" id="{75DAB666-A6BB-4EF8-9985-2C999C115732}">
            <xm:f>Ratings!$B$7</xm:f>
            <x14:dxf>
              <fill>
                <patternFill>
                  <bgColor theme="7" tint="0.39994506668294322"/>
                </patternFill>
              </fill>
            </x14:dxf>
          </x14:cfRule>
          <x14:cfRule type="cellIs" priority="13" operator="equal" id="{ED03BDE5-3DB7-4A90-8EA9-9E5DA85B7662}">
            <xm:f>Ratings!$B$6</xm:f>
            <x14:dxf>
              <fill>
                <patternFill>
                  <bgColor theme="9" tint="0.39994506668294322"/>
                </patternFill>
              </fill>
            </x14:dxf>
          </x14:cfRule>
          <x14:cfRule type="cellIs" priority="14" operator="equal" id="{43A3009F-023C-44D0-A847-1868B0681DD7}">
            <xm:f>Ratings!$B$5</xm:f>
            <x14:dxf>
              <fill>
                <patternFill>
                  <bgColor rgb="FF92D050"/>
                </patternFill>
              </fill>
            </x14:dxf>
          </x14:cfRule>
          <xm:sqref>E8</xm:sqref>
        </x14:conditionalFormatting>
        <x14:conditionalFormatting xmlns:xm="http://schemas.microsoft.com/office/excel/2006/main">
          <x14:cfRule type="cellIs" priority="5" operator="equal" id="{96D3DB25-394D-4A93-8AC4-08493D3E64AD}">
            <xm:f>Ratings!$B$16</xm:f>
            <x14:dxf>
              <fill>
                <patternFill>
                  <bgColor rgb="FFFF0000"/>
                </patternFill>
              </fill>
            </x14:dxf>
          </x14:cfRule>
          <x14:cfRule type="cellIs" priority="6" operator="equal" id="{13FA6A43-0589-4ED1-B819-7DCE8E55FD7E}">
            <xm:f>Ratings!$B$15</xm:f>
            <x14:dxf>
              <fill>
                <patternFill>
                  <bgColor theme="5" tint="0.39994506668294322"/>
                </patternFill>
              </fill>
            </x14:dxf>
          </x14:cfRule>
          <x14:cfRule type="cellIs" priority="7" operator="equal" id="{C408C141-2A13-4D56-A3E3-B36E127C2050}">
            <xm:f>Ratings!$B$14</xm:f>
            <x14:dxf>
              <fill>
                <patternFill>
                  <bgColor theme="7" tint="0.39994506668294322"/>
                </patternFill>
              </fill>
            </x14:dxf>
          </x14:cfRule>
          <x14:cfRule type="cellIs" priority="8" operator="equal" id="{20F80DA1-8DBF-4EB9-A0B0-FF67FF7F7A3B}">
            <xm:f>Ratings!$B$13</xm:f>
            <x14:dxf>
              <fill>
                <patternFill>
                  <bgColor theme="9" tint="0.39994506668294322"/>
                </patternFill>
              </fill>
            </x14:dxf>
          </x14:cfRule>
          <x14:cfRule type="cellIs" priority="9" operator="equal" id="{3B11B561-9E74-4C91-A446-E3F5EE244778}">
            <xm:f>Ratings!$B$12</xm:f>
            <x14:dxf>
              <fill>
                <patternFill>
                  <bgColor rgb="FF92D050"/>
                </patternFill>
              </fill>
            </x14:dxf>
          </x14:cfRule>
          <xm:sqref>F8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E4:E8 E13:E17 E10:E11 E19:E22</xm:sqref>
        </x14:dataValidation>
        <x14:dataValidation type="list" allowBlank="1" showInputMessage="1" showErrorMessage="1">
          <x14:formula1>
            <xm:f>Ratings!$B$12:$B$16</xm:f>
          </x14:formula1>
          <xm:sqref>F4:F8 F13:F17 F10:F11 F19:F22</xm:sqref>
        </x14:dataValidation>
        <x14:dataValidation type="list" allowBlank="1" showInputMessage="1" showErrorMessage="1">
          <x14:formula1>
            <xm:f>Ratings!$B$19:$B$22</xm:f>
          </x14:formula1>
          <xm:sqref>G10:G11 G4:G8 G13:G17 G19:G22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7"/>
  <sheetViews>
    <sheetView showGridLines="0" workbookViewId="0">
      <selection activeCell="B21" sqref="B21"/>
    </sheetView>
  </sheetViews>
  <sheetFormatPr defaultRowHeight="15" x14ac:dyDescent="0.25"/>
  <cols>
    <col min="1" max="1" width="3.42578125" customWidth="1"/>
    <col min="2" max="2" width="19" customWidth="1"/>
    <col min="8" max="8" width="24.140625" bestFit="1" customWidth="1"/>
  </cols>
  <sheetData>
    <row r="2" spans="2:9" x14ac:dyDescent="0.25">
      <c r="B2" s="1" t="s">
        <v>0</v>
      </c>
    </row>
    <row r="3" spans="2:9" x14ac:dyDescent="0.25">
      <c r="H3" t="str">
        <f>+$B$5&amp;B12</f>
        <v>UnlikelyNegligible</v>
      </c>
      <c r="I3" t="s">
        <v>1</v>
      </c>
    </row>
    <row r="4" spans="2:9" x14ac:dyDescent="0.25">
      <c r="B4" s="7" t="s">
        <v>2</v>
      </c>
      <c r="H4" t="str">
        <f>+$B$5&amp;B13</f>
        <v>UnlikelyMinor</v>
      </c>
      <c r="I4" t="s">
        <v>1</v>
      </c>
    </row>
    <row r="5" spans="2:9" x14ac:dyDescent="0.25">
      <c r="B5" s="5" t="s">
        <v>3</v>
      </c>
      <c r="H5" t="str">
        <f>+$B$5&amp;B14</f>
        <v>UnlikelyModerate</v>
      </c>
      <c r="I5" t="s">
        <v>1</v>
      </c>
    </row>
    <row r="6" spans="2:9" x14ac:dyDescent="0.25">
      <c r="B6" s="5" t="s">
        <v>4</v>
      </c>
      <c r="H6" t="str">
        <f>+$B$5&amp;B15</f>
        <v>UnlikelySevere</v>
      </c>
      <c r="I6" t="s">
        <v>5</v>
      </c>
    </row>
    <row r="7" spans="2:9" x14ac:dyDescent="0.25">
      <c r="B7" s="6" t="s">
        <v>6</v>
      </c>
      <c r="H7" t="str">
        <f>+$B$5&amp;B16</f>
        <v>UnlikelyCritical</v>
      </c>
      <c r="I7" t="s">
        <v>5</v>
      </c>
    </row>
    <row r="8" spans="2:9" x14ac:dyDescent="0.25">
      <c r="B8" s="6" t="s">
        <v>7</v>
      </c>
      <c r="H8" t="str">
        <f>+$B$6&amp;B12</f>
        <v>PossibleNegligible</v>
      </c>
      <c r="I8" t="s">
        <v>1</v>
      </c>
    </row>
    <row r="9" spans="2:9" x14ac:dyDescent="0.25">
      <c r="B9" s="8" t="s">
        <v>8</v>
      </c>
      <c r="H9" t="str">
        <f>+$B$6&amp;B13</f>
        <v>PossibleMinor</v>
      </c>
      <c r="I9" t="s">
        <v>1</v>
      </c>
    </row>
    <row r="10" spans="2:9" x14ac:dyDescent="0.25">
      <c r="H10" t="str">
        <f>+$B$6&amp;B14</f>
        <v>PossibleModerate</v>
      </c>
      <c r="I10" t="s">
        <v>5</v>
      </c>
    </row>
    <row r="11" spans="2:9" x14ac:dyDescent="0.25">
      <c r="B11" s="7" t="s">
        <v>9</v>
      </c>
      <c r="H11" t="str">
        <f>+$B$6&amp;B15</f>
        <v>PossibleSevere</v>
      </c>
      <c r="I11" s="2" t="s">
        <v>10</v>
      </c>
    </row>
    <row r="12" spans="2:9" x14ac:dyDescent="0.25">
      <c r="B12" s="5" t="s">
        <v>11</v>
      </c>
      <c r="H12" t="str">
        <f>+$B$6&amp;B16</f>
        <v>PossibleCritical</v>
      </c>
      <c r="I12" s="2" t="s">
        <v>10</v>
      </c>
    </row>
    <row r="13" spans="2:9" x14ac:dyDescent="0.25">
      <c r="B13" s="6" t="s">
        <v>12</v>
      </c>
      <c r="H13" t="str">
        <f>+$B$7&amp;B12</f>
        <v>LikelyNegligible</v>
      </c>
      <c r="I13" t="s">
        <v>1</v>
      </c>
    </row>
    <row r="14" spans="2:9" x14ac:dyDescent="0.25">
      <c r="B14" s="6" t="s">
        <v>13</v>
      </c>
      <c r="H14" t="str">
        <f>+$B$7&amp;B13</f>
        <v>LikelyMinor</v>
      </c>
      <c r="I14" t="s">
        <v>5</v>
      </c>
    </row>
    <row r="15" spans="2:9" x14ac:dyDescent="0.25">
      <c r="B15" s="6" t="s">
        <v>14</v>
      </c>
      <c r="H15" t="str">
        <f>+$B$7&amp;B14</f>
        <v>LikelyModerate</v>
      </c>
      <c r="I15" s="2" t="s">
        <v>10</v>
      </c>
    </row>
    <row r="16" spans="2:9" x14ac:dyDescent="0.25">
      <c r="B16" s="8" t="s">
        <v>15</v>
      </c>
      <c r="H16" t="str">
        <f>+$B$7&amp;B15</f>
        <v>LikelySevere</v>
      </c>
      <c r="I16" s="2" t="s">
        <v>10</v>
      </c>
    </row>
    <row r="17" spans="2:9" x14ac:dyDescent="0.25">
      <c r="H17" t="str">
        <f>+$B$7&amp;B16</f>
        <v>LikelyCritical</v>
      </c>
      <c r="I17" t="s">
        <v>16</v>
      </c>
    </row>
    <row r="18" spans="2:9" x14ac:dyDescent="0.25">
      <c r="B18" s="17" t="s">
        <v>27</v>
      </c>
      <c r="H18" t="str">
        <f>+$B$8&amp;B12</f>
        <v>Highly likelyNegligible</v>
      </c>
      <c r="I18" t="s">
        <v>5</v>
      </c>
    </row>
    <row r="19" spans="2:9" x14ac:dyDescent="0.25">
      <c r="B19" s="18" t="s">
        <v>28</v>
      </c>
      <c r="H19" t="str">
        <f>+$B$8&amp;B13</f>
        <v>Highly likelyMinor</v>
      </c>
      <c r="I19" t="s">
        <v>5</v>
      </c>
    </row>
    <row r="20" spans="2:9" x14ac:dyDescent="0.25">
      <c r="B20" s="19" t="s">
        <v>29</v>
      </c>
      <c r="H20" t="str">
        <f>+$B$8&amp;B14</f>
        <v>Highly likelyModerate</v>
      </c>
      <c r="I20" s="2" t="s">
        <v>10</v>
      </c>
    </row>
    <row r="21" spans="2:9" x14ac:dyDescent="0.25">
      <c r="B21" s="18" t="s">
        <v>30</v>
      </c>
      <c r="H21" t="str">
        <f>+$B$8&amp;B15</f>
        <v>Highly likelySevere</v>
      </c>
      <c r="I21" t="s">
        <v>16</v>
      </c>
    </row>
    <row r="22" spans="2:9" x14ac:dyDescent="0.25">
      <c r="B22" s="19" t="s">
        <v>31</v>
      </c>
      <c r="H22" t="str">
        <f>+$B$8&amp;B16</f>
        <v>Highly likelyCritical</v>
      </c>
      <c r="I22" t="s">
        <v>16</v>
      </c>
    </row>
    <row r="23" spans="2:9" x14ac:dyDescent="0.25">
      <c r="H23" t="str">
        <f>+$B$9&amp;B12</f>
        <v>Certain/ImminentNegligible</v>
      </c>
      <c r="I23" t="s">
        <v>5</v>
      </c>
    </row>
    <row r="24" spans="2:9" x14ac:dyDescent="0.25">
      <c r="H24" t="str">
        <f>+$B$9&amp;B13</f>
        <v>Certain/ImminentMinor</v>
      </c>
      <c r="I24" s="2" t="s">
        <v>10</v>
      </c>
    </row>
    <row r="25" spans="2:9" x14ac:dyDescent="0.25">
      <c r="B25">
        <v>1</v>
      </c>
      <c r="H25" t="str">
        <f>+$B$9&amp;B14</f>
        <v>Certain/ImminentModerate</v>
      </c>
      <c r="I25" s="2" t="s">
        <v>10</v>
      </c>
    </row>
    <row r="26" spans="2:9" x14ac:dyDescent="0.25">
      <c r="B26">
        <v>2</v>
      </c>
      <c r="H26" t="str">
        <f>+$B$9&amp;B15</f>
        <v>Certain/ImminentSevere</v>
      </c>
      <c r="I26" t="s">
        <v>16</v>
      </c>
    </row>
    <row r="27" spans="2:9" x14ac:dyDescent="0.25">
      <c r="B27">
        <v>3</v>
      </c>
      <c r="H27" t="str">
        <f>+$B$9&amp;B16</f>
        <v>Certain/ImminentCritical</v>
      </c>
      <c r="I27" t="s">
        <v>16</v>
      </c>
    </row>
    <row r="28" spans="2:9" x14ac:dyDescent="0.25">
      <c r="B28">
        <v>4</v>
      </c>
    </row>
    <row r="29" spans="2:9" x14ac:dyDescent="0.25">
      <c r="B29">
        <v>5</v>
      </c>
    </row>
    <row r="30" spans="2:9" x14ac:dyDescent="0.25">
      <c r="B30">
        <v>6</v>
      </c>
    </row>
    <row r="31" spans="2:9" x14ac:dyDescent="0.25">
      <c r="B31">
        <v>7</v>
      </c>
    </row>
    <row r="32" spans="2:9" x14ac:dyDescent="0.25">
      <c r="B32">
        <v>8</v>
      </c>
    </row>
    <row r="33" spans="2:2" x14ac:dyDescent="0.25">
      <c r="B33">
        <v>9</v>
      </c>
    </row>
    <row r="34" spans="2:2" x14ac:dyDescent="0.25">
      <c r="B34">
        <v>10</v>
      </c>
    </row>
    <row r="35" spans="2:2" x14ac:dyDescent="0.25">
      <c r="B35">
        <v>11</v>
      </c>
    </row>
    <row r="36" spans="2:2" x14ac:dyDescent="0.25">
      <c r="B36">
        <v>12</v>
      </c>
    </row>
    <row r="37" spans="2:2" x14ac:dyDescent="0.25">
      <c r="B37">
        <v>13</v>
      </c>
    </row>
    <row r="38" spans="2:2" x14ac:dyDescent="0.25">
      <c r="B38">
        <v>14</v>
      </c>
    </row>
    <row r="39" spans="2:2" x14ac:dyDescent="0.25">
      <c r="B39">
        <v>15</v>
      </c>
    </row>
    <row r="40" spans="2:2" x14ac:dyDescent="0.25">
      <c r="B40">
        <v>16</v>
      </c>
    </row>
    <row r="41" spans="2:2" x14ac:dyDescent="0.25">
      <c r="B41">
        <v>17</v>
      </c>
    </row>
    <row r="42" spans="2:2" x14ac:dyDescent="0.25">
      <c r="B42">
        <v>18</v>
      </c>
    </row>
    <row r="43" spans="2:2" x14ac:dyDescent="0.25">
      <c r="B43">
        <v>19</v>
      </c>
    </row>
    <row r="44" spans="2:2" x14ac:dyDescent="0.25">
      <c r="B44">
        <v>20</v>
      </c>
    </row>
    <row r="45" spans="2:2" x14ac:dyDescent="0.25">
      <c r="B45">
        <v>21</v>
      </c>
    </row>
    <row r="46" spans="2:2" x14ac:dyDescent="0.25">
      <c r="B46">
        <v>22</v>
      </c>
    </row>
    <row r="47" spans="2:2" x14ac:dyDescent="0.25">
      <c r="B47">
        <v>23</v>
      </c>
    </row>
  </sheetData>
  <autoFilter ref="B18:B22"/>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tabSelected="1" zoomScale="80" zoomScaleNormal="80" workbookViewId="0">
      <selection activeCell="D14" sqref="D14"/>
    </sheetView>
  </sheetViews>
  <sheetFormatPr defaultColWidth="33.42578125" defaultRowHeight="15" x14ac:dyDescent="0.25"/>
  <cols>
    <col min="1" max="1" width="2" customWidth="1"/>
    <col min="2" max="2" width="5.140625" bestFit="1" customWidth="1"/>
    <col min="3" max="3" width="34.140625" customWidth="1"/>
    <col min="4" max="4" width="52.7109375" customWidth="1"/>
    <col min="5" max="5" width="20.7109375" customWidth="1"/>
    <col min="6" max="6" width="19.42578125" customWidth="1"/>
    <col min="7" max="7" width="14.7109375" style="22" customWidth="1"/>
    <col min="8" max="8" width="66.710937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143.25" customHeight="1" x14ac:dyDescent="0.25">
      <c r="B4" s="13" t="str">
        <f>$B$3&amp;"."&amp;Ratings!B25</f>
        <v>1.1</v>
      </c>
      <c r="C4" s="14" t="s">
        <v>150</v>
      </c>
      <c r="D4" s="15" t="s">
        <v>154</v>
      </c>
      <c r="E4" s="13" t="s">
        <v>6</v>
      </c>
      <c r="F4" s="13" t="s">
        <v>14</v>
      </c>
      <c r="G4" s="21" t="s">
        <v>28</v>
      </c>
      <c r="H4" s="15" t="s">
        <v>174</v>
      </c>
      <c r="K4" s="4" t="str">
        <f>IFERROR(VLOOKUP(CONCATENATE(E4,F4),Ratings!$H$3:$I$27,2,FALSE),)</f>
        <v>Orange</v>
      </c>
    </row>
    <row r="5" spans="2:11" ht="62.25" customHeight="1" x14ac:dyDescent="0.25">
      <c r="B5" s="13" t="str">
        <f>$B$3&amp;"."&amp;Ratings!B26</f>
        <v>1.2</v>
      </c>
      <c r="C5" s="14" t="s">
        <v>151</v>
      </c>
      <c r="D5" s="15" t="s">
        <v>155</v>
      </c>
      <c r="E5" s="13" t="s">
        <v>6</v>
      </c>
      <c r="F5" s="13" t="s">
        <v>13</v>
      </c>
      <c r="G5" s="21" t="s">
        <v>28</v>
      </c>
      <c r="H5" s="15" t="s">
        <v>175</v>
      </c>
      <c r="K5" s="4" t="str">
        <f>IFERROR(VLOOKUP(CONCATENATE(E5,F5),Ratings!$H$3:$I$27,2,FALSE),)</f>
        <v>Orange</v>
      </c>
    </row>
    <row r="6" spans="2:11" ht="110.25" customHeight="1" x14ac:dyDescent="0.25">
      <c r="B6" s="13" t="str">
        <f>$B$3&amp;"."&amp;Ratings!B27</f>
        <v>1.3</v>
      </c>
      <c r="C6" s="14" t="s">
        <v>152</v>
      </c>
      <c r="D6" s="15" t="s">
        <v>156</v>
      </c>
      <c r="E6" s="13" t="s">
        <v>4</v>
      </c>
      <c r="F6" s="13" t="s">
        <v>14</v>
      </c>
      <c r="G6" s="21" t="s">
        <v>28</v>
      </c>
      <c r="H6" s="15" t="s">
        <v>176</v>
      </c>
      <c r="K6" s="4" t="str">
        <f>IFERROR(VLOOKUP(CONCATENATE(E6,F6),Ratings!$H$3:$I$27,2,FALSE),)</f>
        <v>Orange</v>
      </c>
    </row>
    <row r="7" spans="2:11" ht="38.25" x14ac:dyDescent="0.25">
      <c r="B7" s="13" t="str">
        <f>$B$3&amp;"."&amp;Ratings!B28</f>
        <v>1.4</v>
      </c>
      <c r="C7" s="14" t="s">
        <v>153</v>
      </c>
      <c r="D7" s="15" t="s">
        <v>157</v>
      </c>
      <c r="E7" s="13" t="s">
        <v>6</v>
      </c>
      <c r="F7" s="13" t="s">
        <v>14</v>
      </c>
      <c r="G7" s="21" t="s">
        <v>28</v>
      </c>
      <c r="H7" s="15" t="s">
        <v>177</v>
      </c>
      <c r="K7" s="4" t="str">
        <f>IFERROR(VLOOKUP(CONCATENATE(E7,F7),Ratings!$H$3:$I$27,2,FALSE),)</f>
        <v>Orange</v>
      </c>
    </row>
    <row r="8" spans="2:11" x14ac:dyDescent="0.25">
      <c r="B8" s="12">
        <v>2</v>
      </c>
      <c r="C8" s="38" t="s">
        <v>23</v>
      </c>
      <c r="D8" s="39"/>
      <c r="E8" s="39"/>
      <c r="F8" s="39"/>
      <c r="G8" s="39"/>
      <c r="H8" s="40"/>
      <c r="K8" s="4">
        <f>IFERROR(VLOOKUP(CONCATENATE(E8,F8),Ratings!$H$3:$I$27,2,FALSE),)</f>
        <v>0</v>
      </c>
    </row>
    <row r="9" spans="2:11" ht="51" x14ac:dyDescent="0.25">
      <c r="B9" s="13" t="str">
        <f>$B$8&amp;"."&amp;Ratings!B25</f>
        <v>2.1</v>
      </c>
      <c r="C9" s="14" t="s">
        <v>158</v>
      </c>
      <c r="D9" s="15" t="s">
        <v>159</v>
      </c>
      <c r="E9" s="13" t="s">
        <v>4</v>
      </c>
      <c r="F9" s="13" t="s">
        <v>13</v>
      </c>
      <c r="G9" s="21" t="s">
        <v>28</v>
      </c>
      <c r="H9" s="15" t="s">
        <v>178</v>
      </c>
      <c r="K9" s="4" t="str">
        <f>IFERROR(VLOOKUP(CONCATENATE(E9,F9),Ratings!$H$3:$I$27,2,FALSE),)</f>
        <v>Yellow</v>
      </c>
    </row>
    <row r="10" spans="2:11" ht="38.25" x14ac:dyDescent="0.25">
      <c r="B10" s="13" t="str">
        <f>$B$8&amp;"."&amp;Ratings!B26</f>
        <v>2.2</v>
      </c>
      <c r="C10" s="14" t="s">
        <v>160</v>
      </c>
      <c r="D10" s="15" t="s">
        <v>161</v>
      </c>
      <c r="E10" s="13" t="s">
        <v>4</v>
      </c>
      <c r="F10" s="13" t="s">
        <v>14</v>
      </c>
      <c r="G10" s="21" t="s">
        <v>28</v>
      </c>
      <c r="H10" s="15" t="s">
        <v>179</v>
      </c>
      <c r="K10" s="4" t="str">
        <f>IFERROR(VLOOKUP(CONCATENATE(E10,F10),Ratings!$H$3:$I$27,2,FALSE),)</f>
        <v>Orange</v>
      </c>
    </row>
    <row r="11" spans="2:11" ht="51" x14ac:dyDescent="0.25">
      <c r="B11" s="13" t="str">
        <f>$B$8&amp;"."&amp;Ratings!B27</f>
        <v>2.3</v>
      </c>
      <c r="C11" s="14" t="s">
        <v>162</v>
      </c>
      <c r="D11" s="15" t="s">
        <v>163</v>
      </c>
      <c r="E11" s="13" t="s">
        <v>4</v>
      </c>
      <c r="F11" s="13" t="s">
        <v>14</v>
      </c>
      <c r="G11" s="21" t="s">
        <v>28</v>
      </c>
      <c r="H11" s="15" t="s">
        <v>180</v>
      </c>
      <c r="K11" s="4" t="str">
        <f>IFERROR(VLOOKUP(CONCATENATE(E11,F11),Ratings!$H$3:$I$27,2,FALSE),)</f>
        <v>Orange</v>
      </c>
    </row>
    <row r="12" spans="2:11" x14ac:dyDescent="0.25">
      <c r="B12" s="12">
        <v>3</v>
      </c>
      <c r="C12" s="38" t="s">
        <v>24</v>
      </c>
      <c r="D12" s="39"/>
      <c r="E12" s="39"/>
      <c r="F12" s="39"/>
      <c r="G12" s="39"/>
      <c r="H12" s="40"/>
      <c r="K12" s="4">
        <f>IFERROR(VLOOKUP(CONCATENATE(E12,F12),Ratings!$H$3:$I$27,2,FALSE),)</f>
        <v>0</v>
      </c>
    </row>
    <row r="13" spans="2:11" ht="38.25" x14ac:dyDescent="0.25">
      <c r="B13" s="13" t="str">
        <f>$B$12&amp;"."&amp;Ratings!B25</f>
        <v>3.1</v>
      </c>
      <c r="C13" s="14" t="s">
        <v>164</v>
      </c>
      <c r="D13" s="15" t="s">
        <v>165</v>
      </c>
      <c r="E13" s="13" t="s">
        <v>4</v>
      </c>
      <c r="F13" s="13" t="s">
        <v>14</v>
      </c>
      <c r="G13" s="21" t="s">
        <v>28</v>
      </c>
      <c r="H13" s="15" t="s">
        <v>181</v>
      </c>
      <c r="K13" s="4" t="str">
        <f>IFERROR(VLOOKUP(CONCATENATE(E13,F13),Ratings!$H$3:$I$27,2,FALSE),)</f>
        <v>Orange</v>
      </c>
    </row>
    <row r="14" spans="2:11" ht="25.5" x14ac:dyDescent="0.25">
      <c r="B14" s="13" t="str">
        <f>$B$12&amp;"."&amp;Ratings!B26</f>
        <v>3.2</v>
      </c>
      <c r="C14" s="14" t="s">
        <v>166</v>
      </c>
      <c r="D14" s="15" t="s">
        <v>167</v>
      </c>
      <c r="E14" s="13" t="s">
        <v>6</v>
      </c>
      <c r="F14" s="13" t="s">
        <v>13</v>
      </c>
      <c r="G14" s="21" t="s">
        <v>28</v>
      </c>
      <c r="H14" s="15" t="s">
        <v>182</v>
      </c>
      <c r="K14" s="4" t="str">
        <f>IFERROR(VLOOKUP(CONCATENATE(E14,F14),Ratings!$H$3:$I$27,2,FALSE),)</f>
        <v>Orange</v>
      </c>
    </row>
    <row r="15" spans="2:11" ht="25.5" x14ac:dyDescent="0.25">
      <c r="B15" s="13" t="str">
        <f>$B$12&amp;"."&amp;Ratings!B27</f>
        <v>3.3</v>
      </c>
      <c r="C15" s="14" t="s">
        <v>168</v>
      </c>
      <c r="D15" s="15" t="s">
        <v>169</v>
      </c>
      <c r="E15" s="13" t="s">
        <v>4</v>
      </c>
      <c r="F15" s="13" t="s">
        <v>14</v>
      </c>
      <c r="G15" s="21" t="s">
        <v>28</v>
      </c>
      <c r="H15" s="15" t="s">
        <v>183</v>
      </c>
      <c r="K15" s="4" t="str">
        <f>IFERROR(VLOOKUP(CONCATENATE(E15,F15),Ratings!$H$3:$I$27,2,FALSE),)</f>
        <v>Orange</v>
      </c>
    </row>
    <row r="16" spans="2:11" x14ac:dyDescent="0.25">
      <c r="B16" s="12">
        <v>4</v>
      </c>
      <c r="C16" s="38" t="s">
        <v>25</v>
      </c>
      <c r="D16" s="39"/>
      <c r="E16" s="39"/>
      <c r="F16" s="39"/>
      <c r="G16" s="39"/>
      <c r="H16" s="40"/>
      <c r="K16" s="4">
        <f>IFERROR(VLOOKUP(CONCATENATE(E16,F16),Ratings!$H$3:$I$27,2,FALSE),)</f>
        <v>0</v>
      </c>
    </row>
    <row r="17" spans="2:11" ht="38.25" x14ac:dyDescent="0.25">
      <c r="B17" s="13" t="str">
        <f>$B$16&amp;"."&amp;Ratings!B25</f>
        <v>4.1</v>
      </c>
      <c r="C17" s="14" t="s">
        <v>170</v>
      </c>
      <c r="D17" s="15" t="s">
        <v>171</v>
      </c>
      <c r="E17" s="13" t="s">
        <v>4</v>
      </c>
      <c r="F17" s="13" t="s">
        <v>13</v>
      </c>
      <c r="G17" s="21" t="s">
        <v>28</v>
      </c>
      <c r="H17" s="15" t="s">
        <v>184</v>
      </c>
      <c r="K17" s="4" t="str">
        <f>IFERROR(VLOOKUP(CONCATENATE(E17,F17),Ratings!$H$3:$I$27,2,FALSE),)</f>
        <v>Yellow</v>
      </c>
    </row>
    <row r="18" spans="2:11" ht="63.75" x14ac:dyDescent="0.25">
      <c r="B18" s="13" t="str">
        <f>$B$16&amp;"."&amp;Ratings!B26</f>
        <v>4.2</v>
      </c>
      <c r="C18" s="14" t="s">
        <v>172</v>
      </c>
      <c r="D18" s="15" t="s">
        <v>173</v>
      </c>
      <c r="E18" s="13" t="s">
        <v>4</v>
      </c>
      <c r="F18" s="13" t="s">
        <v>13</v>
      </c>
      <c r="G18" s="21" t="s">
        <v>28</v>
      </c>
      <c r="H18" s="15" t="s">
        <v>185</v>
      </c>
      <c r="K18" s="4" t="str">
        <f>IFERROR(VLOOKUP(CONCATENATE(E18,F18),Ratings!$H$3:$I$27,2,FALSE),)</f>
        <v>Yellow</v>
      </c>
    </row>
  </sheetData>
  <mergeCells count="4">
    <mergeCell ref="C3:H3"/>
    <mergeCell ref="C8:H8"/>
    <mergeCell ref="C12:H12"/>
    <mergeCell ref="C16:H16"/>
  </mergeCells>
  <conditionalFormatting sqref="B1:B1048576">
    <cfRule type="expression" dxfId="844" priority="20">
      <formula>K1="Red"</formula>
    </cfRule>
    <cfRule type="expression" dxfId="843" priority="21">
      <formula>K1="Orange"</formula>
    </cfRule>
    <cfRule type="expression" dxfId="842" priority="22">
      <formula>K1="Yellow"</formula>
    </cfRule>
    <cfRule type="expression" dxfId="841" priority="23">
      <formula>K1="Green"</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9" operator="equal" id="{1F29EE36-FFCA-444C-9E25-64C437B5150C}">
            <xm:f>Ratings!$B$9</xm:f>
            <x14:dxf>
              <fill>
                <patternFill>
                  <bgColor rgb="FFFF0000"/>
                </patternFill>
              </fill>
            </x14:dxf>
          </x14:cfRule>
          <x14:cfRule type="cellIs" priority="30" operator="equal" id="{9F671DE9-38C2-4C15-B451-DB4C2283F225}">
            <xm:f>Ratings!$B$8</xm:f>
            <x14:dxf>
              <fill>
                <patternFill>
                  <bgColor theme="5" tint="0.39994506668294322"/>
                </patternFill>
              </fill>
            </x14:dxf>
          </x14:cfRule>
          <x14:cfRule type="cellIs" priority="31" operator="equal" id="{27E06269-BFC7-4432-8AE8-480F6F3D59FB}">
            <xm:f>Ratings!$B$7</xm:f>
            <x14:dxf>
              <fill>
                <patternFill>
                  <bgColor theme="7" tint="0.39994506668294322"/>
                </patternFill>
              </fill>
            </x14:dxf>
          </x14:cfRule>
          <x14:cfRule type="cellIs" priority="32" operator="equal" id="{2B0C3479-111F-49F6-A68D-3C5D994E38BA}">
            <xm:f>Ratings!$B$6</xm:f>
            <x14:dxf>
              <fill>
                <patternFill>
                  <bgColor theme="9" tint="0.39994506668294322"/>
                </patternFill>
              </fill>
            </x14:dxf>
          </x14:cfRule>
          <x14:cfRule type="cellIs" priority="33" operator="equal" id="{DCC147CF-E68E-4181-9AB7-F98BE3EF34E0}">
            <xm:f>Ratings!$B$5</xm:f>
            <x14:dxf>
              <fill>
                <patternFill>
                  <bgColor rgb="FF92D050"/>
                </patternFill>
              </fill>
            </x14:dxf>
          </x14:cfRule>
          <xm:sqref>E1:E1048576</xm:sqref>
        </x14:conditionalFormatting>
        <x14:conditionalFormatting xmlns:xm="http://schemas.microsoft.com/office/excel/2006/main">
          <x14:cfRule type="cellIs" priority="24" operator="equal" id="{5C3F7C83-02C5-49D2-AFA8-8FD99D3CFF50}">
            <xm:f>Ratings!$B$16</xm:f>
            <x14:dxf>
              <fill>
                <patternFill>
                  <bgColor rgb="FFFF0000"/>
                </patternFill>
              </fill>
            </x14:dxf>
          </x14:cfRule>
          <x14:cfRule type="cellIs" priority="25" operator="equal" id="{4243841D-3599-41D7-88E9-F5DC80745111}">
            <xm:f>Ratings!$B$15</xm:f>
            <x14:dxf>
              <fill>
                <patternFill>
                  <bgColor theme="5" tint="0.39994506668294322"/>
                </patternFill>
              </fill>
            </x14:dxf>
          </x14:cfRule>
          <x14:cfRule type="cellIs" priority="26" operator="equal" id="{2EF748D4-6E4D-40E2-97EE-FBD414308260}">
            <xm:f>Ratings!$B$14</xm:f>
            <x14:dxf>
              <fill>
                <patternFill>
                  <bgColor theme="7" tint="0.39994506668294322"/>
                </patternFill>
              </fill>
            </x14:dxf>
          </x14:cfRule>
          <x14:cfRule type="cellIs" priority="27" operator="equal" id="{8F7A7428-274C-4C55-BE85-4D2C02C9F76B}">
            <xm:f>Ratings!$B$13</xm:f>
            <x14:dxf>
              <fill>
                <patternFill>
                  <bgColor theme="9" tint="0.39994506668294322"/>
                </patternFill>
              </fill>
            </x14:dxf>
          </x14:cfRule>
          <x14:cfRule type="cellIs" priority="28" operator="equal" id="{68F8182F-1D3E-4C8D-A98D-9098927C12CE}">
            <xm:f>Ratings!$B$12</xm:f>
            <x14:dxf>
              <fill>
                <patternFill>
                  <bgColor rgb="FF92D050"/>
                </patternFill>
              </fill>
            </x14:dxf>
          </x14:cfRule>
          <xm:sqref>F1:F1048576</xm:sqref>
        </x14:conditionalFormatting>
        <x14:conditionalFormatting xmlns:xm="http://schemas.microsoft.com/office/excel/2006/main">
          <x14:cfRule type="cellIs" priority="1" operator="equal" id="{865718A0-DB27-401D-8A36-42FC24E5F540}">
            <xm:f>'\Users\w.dol\Downloads\[PoD Country Risk Assessment - Iraq.xlsx]Ratings'!#REF!</xm:f>
            <x14:dxf>
              <fill>
                <patternFill>
                  <bgColor rgb="FFFF0000"/>
                </patternFill>
              </fill>
            </x14:dxf>
          </x14:cfRule>
          <x14:cfRule type="cellIs" priority="2" operator="equal" id="{8E6F2365-E054-4DD2-A0DA-D4A548AA57C8}">
            <xm:f>'\Users\w.dol\Downloads\[PoD Country Risk Assessment - Iraq.xlsx]Ratings'!#REF!</xm:f>
            <x14:dxf>
              <fill>
                <patternFill>
                  <bgColor theme="5" tint="0.39994506668294322"/>
                </patternFill>
              </fill>
            </x14:dxf>
          </x14:cfRule>
          <x14:cfRule type="cellIs" priority="3" operator="equal" id="{BDA1E7EC-8C00-4DD0-9A2D-3EBA8E0E2930}">
            <xm:f>'\Users\w.dol\Downloads\[PoD Country Risk Assessment - Iraq.xlsx]Ratings'!#REF!</xm:f>
            <x14:dxf>
              <fill>
                <patternFill>
                  <bgColor theme="7" tint="0.39994506668294322"/>
                </patternFill>
              </fill>
            </x14:dxf>
          </x14:cfRule>
          <x14:cfRule type="cellIs" priority="4" operator="equal" id="{2E1FCEE3-519B-4411-9BBA-77CF1B6CAE83}">
            <xm:f>'\Users\w.dol\Downloads\[PoD Country Risk Assessment - Iraq.xlsx]Ratings'!#REF!</xm:f>
            <x14:dxf>
              <fill>
                <patternFill>
                  <bgColor theme="9" tint="0.39994506668294322"/>
                </patternFill>
              </fill>
            </x14:dxf>
          </x14:cfRule>
          <x14:cfRule type="cellIs" priority="5" operator="equal" id="{FCD0051B-C229-41E3-A36F-3D80830E04E2}">
            <xm:f>'\Users\w.dol\Downloads\[PoD Country Risk Assessment - Iraq.xlsx]Ratings'!#REF!</xm:f>
            <x14:dxf>
              <fill>
                <patternFill>
                  <bgColor rgb="FF92D050"/>
                </patternFill>
              </fill>
            </x14:dxf>
          </x14:cfRule>
          <xm:sqref>G2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Ratings!$B$19:$B$22</xm:f>
          </x14:formula1>
          <xm:sqref>G4:G7 G9:G11 G13:G15 G17:G18</xm:sqref>
        </x14:dataValidation>
        <x14:dataValidation type="list" allowBlank="1" showInputMessage="1" showErrorMessage="1">
          <x14:formula1>
            <xm:f>Ratings!$B$12:$B$16</xm:f>
          </x14:formula1>
          <xm:sqref>F13:F15 F4:F7 F9:F11 F17:F18</xm:sqref>
        </x14:dataValidation>
        <x14:dataValidation type="list" allowBlank="1" showInputMessage="1" showErrorMessage="1">
          <x14:formula1>
            <xm:f>Ratings!$B$5:$B$9</xm:f>
          </x14:formula1>
          <xm:sqref>E13:E15 E4:E7 E9:E11 E17:E18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showGridLines="0" topLeftCell="A2" zoomScale="80" zoomScaleNormal="80" workbookViewId="0">
      <selection activeCell="A17" sqref="A17:XFD17"/>
    </sheetView>
  </sheetViews>
  <sheetFormatPr defaultColWidth="33.42578125" defaultRowHeight="15" x14ac:dyDescent="0.25"/>
  <cols>
    <col min="1" max="1" width="2" customWidth="1"/>
    <col min="2" max="2" width="5.140625" bestFit="1" customWidth="1"/>
    <col min="3" max="3" width="34.140625" customWidth="1"/>
    <col min="4" max="4" width="40.85546875" customWidth="1"/>
    <col min="5" max="5" width="20.7109375" customWidth="1"/>
    <col min="6" max="6" width="19.42578125" customWidth="1"/>
    <col min="7" max="7" width="14.7109375" style="22" customWidth="1"/>
    <col min="8" max="8" width="43.710937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38.25" x14ac:dyDescent="0.25">
      <c r="B4" s="13" t="str">
        <f>$B$3&amp;"."&amp;Ratings!B25</f>
        <v>1.1</v>
      </c>
      <c r="C4" s="14" t="s">
        <v>149</v>
      </c>
      <c r="D4" s="15" t="s">
        <v>142</v>
      </c>
      <c r="E4" s="13" t="s">
        <v>3</v>
      </c>
      <c r="F4" s="13" t="s">
        <v>15</v>
      </c>
      <c r="G4" s="21" t="s">
        <v>29</v>
      </c>
      <c r="H4" s="15" t="s">
        <v>186</v>
      </c>
      <c r="K4" s="4" t="str">
        <f>IFERROR(VLOOKUP(CONCATENATE(E4,F4),Ratings!$H$3:$I$27,2,FALSE),)</f>
        <v>Yellow</v>
      </c>
    </row>
    <row r="5" spans="2:11" ht="51" x14ac:dyDescent="0.25">
      <c r="B5" s="13" t="str">
        <f>$B$3&amp;"."&amp;Ratings!B26</f>
        <v>1.2</v>
      </c>
      <c r="C5" s="14" t="s">
        <v>122</v>
      </c>
      <c r="D5" s="15" t="s">
        <v>187</v>
      </c>
      <c r="E5" s="13" t="s">
        <v>4</v>
      </c>
      <c r="F5" s="13" t="s">
        <v>13</v>
      </c>
      <c r="G5" s="21" t="s">
        <v>29</v>
      </c>
      <c r="H5" s="15" t="s">
        <v>188</v>
      </c>
      <c r="K5" s="4" t="str">
        <f>IFERROR(VLOOKUP(CONCATENATE(E5,F5),Ratings!$H$3:$I$27,2,FALSE),)</f>
        <v>Yellow</v>
      </c>
    </row>
    <row r="6" spans="2:11" ht="51" x14ac:dyDescent="0.25">
      <c r="B6" s="13" t="str">
        <f>$B$3&amp;"."&amp;Ratings!B27</f>
        <v>1.3</v>
      </c>
      <c r="C6" s="14" t="s">
        <v>189</v>
      </c>
      <c r="D6" s="15" t="s">
        <v>190</v>
      </c>
      <c r="E6" s="13" t="s">
        <v>6</v>
      </c>
      <c r="F6" s="13" t="s">
        <v>14</v>
      </c>
      <c r="G6" s="21" t="s">
        <v>28</v>
      </c>
      <c r="H6" s="15" t="s">
        <v>191</v>
      </c>
      <c r="K6" s="4" t="str">
        <f>IFERROR(VLOOKUP(CONCATENATE(E6,F6),Ratings!$H$3:$I$27,2,FALSE),)</f>
        <v>Orange</v>
      </c>
    </row>
    <row r="7" spans="2:11" ht="38.25" x14ac:dyDescent="0.25">
      <c r="B7" s="13" t="str">
        <f>$B$3&amp;"."&amp;Ratings!B28</f>
        <v>1.4</v>
      </c>
      <c r="C7" s="14" t="s">
        <v>192</v>
      </c>
      <c r="D7" s="15" t="s">
        <v>118</v>
      </c>
      <c r="E7" s="13" t="s">
        <v>4</v>
      </c>
      <c r="F7" s="13" t="s">
        <v>12</v>
      </c>
      <c r="G7" s="21" t="s">
        <v>28</v>
      </c>
      <c r="H7" s="15" t="s">
        <v>117</v>
      </c>
      <c r="K7" s="4" t="str">
        <f>IFERROR(VLOOKUP(CONCATENATE(E7,F7),Ratings!$H$3:$I$27,2,FALSE),)</f>
        <v>Green</v>
      </c>
    </row>
    <row r="8" spans="2:11" ht="51" x14ac:dyDescent="0.25">
      <c r="B8" s="13" t="str">
        <f>$B$3&amp;"."&amp;Ratings!B29</f>
        <v>1.5</v>
      </c>
      <c r="C8" s="14" t="s">
        <v>193</v>
      </c>
      <c r="D8" s="15" t="s">
        <v>194</v>
      </c>
      <c r="E8" s="13" t="s">
        <v>6</v>
      </c>
      <c r="F8" s="13" t="s">
        <v>14</v>
      </c>
      <c r="G8" s="21" t="s">
        <v>28</v>
      </c>
      <c r="H8" s="15" t="s">
        <v>195</v>
      </c>
      <c r="K8" s="4" t="str">
        <f>IFERROR(VLOOKUP(CONCATENATE(E8,F8),Ratings!$H$3:$I$27,2,FALSE),)</f>
        <v>Orange</v>
      </c>
    </row>
    <row r="9" spans="2:11" x14ac:dyDescent="0.25">
      <c r="B9" s="12">
        <v>2</v>
      </c>
      <c r="C9" s="38" t="s">
        <v>23</v>
      </c>
      <c r="D9" s="39"/>
      <c r="E9" s="39"/>
      <c r="F9" s="39"/>
      <c r="G9" s="39"/>
      <c r="H9" s="40"/>
      <c r="K9" s="4">
        <f>IFERROR(VLOOKUP(CONCATENATE(E9,F9),Ratings!$H$3:$I$27,2,FALSE),)</f>
        <v>0</v>
      </c>
    </row>
    <row r="10" spans="2:11" ht="51" x14ac:dyDescent="0.25">
      <c r="B10" s="13" t="str">
        <f>$B$9&amp;"."&amp;Ratings!B25</f>
        <v>2.1</v>
      </c>
      <c r="C10" s="14" t="s">
        <v>196</v>
      </c>
      <c r="D10" s="15" t="s">
        <v>61</v>
      </c>
      <c r="E10" s="13" t="s">
        <v>4</v>
      </c>
      <c r="F10" s="13" t="s">
        <v>13</v>
      </c>
      <c r="G10" s="21" t="s">
        <v>29</v>
      </c>
      <c r="H10" s="15" t="s">
        <v>197</v>
      </c>
      <c r="K10" s="4" t="str">
        <f>IFERROR(VLOOKUP(CONCATENATE(E10,F10),Ratings!$H$3:$I$27,2,FALSE),)</f>
        <v>Yellow</v>
      </c>
    </row>
    <row r="11" spans="2:11" ht="63.75" x14ac:dyDescent="0.25">
      <c r="B11" s="13" t="str">
        <f>$B$9&amp;"."&amp;Ratings!B26</f>
        <v>2.2</v>
      </c>
      <c r="C11" s="14" t="s">
        <v>122</v>
      </c>
      <c r="D11" s="15" t="s">
        <v>143</v>
      </c>
      <c r="E11" s="13" t="s">
        <v>4</v>
      </c>
      <c r="F11" s="13" t="s">
        <v>13</v>
      </c>
      <c r="G11" s="21" t="s">
        <v>29</v>
      </c>
      <c r="H11" s="15" t="s">
        <v>198</v>
      </c>
      <c r="K11" s="4" t="str">
        <f>IFERROR(VLOOKUP(CONCATENATE(E11,F11),Ratings!$H$3:$I$27,2,FALSE),)</f>
        <v>Yellow</v>
      </c>
    </row>
    <row r="12" spans="2:11" ht="51" x14ac:dyDescent="0.25">
      <c r="B12" s="13" t="str">
        <f>$B$9&amp;"."&amp;Ratings!B27</f>
        <v>2.3</v>
      </c>
      <c r="C12" s="14" t="s">
        <v>199</v>
      </c>
      <c r="D12" s="15" t="s">
        <v>200</v>
      </c>
      <c r="E12" s="13" t="s">
        <v>4</v>
      </c>
      <c r="F12" s="13" t="s">
        <v>14</v>
      </c>
      <c r="G12" s="21" t="s">
        <v>28</v>
      </c>
      <c r="H12" s="15" t="s">
        <v>201</v>
      </c>
      <c r="K12" s="4" t="str">
        <f>IFERROR(VLOOKUP(CONCATENATE(E12,F12),Ratings!$H$3:$I$27,2,FALSE),)</f>
        <v>Orange</v>
      </c>
    </row>
    <row r="13" spans="2:11" ht="51" x14ac:dyDescent="0.25">
      <c r="B13" s="13" t="str">
        <f>$B$9&amp;"."&amp;Ratings!B28</f>
        <v>2.4</v>
      </c>
      <c r="C13" s="14" t="s">
        <v>202</v>
      </c>
      <c r="D13" s="15" t="s">
        <v>203</v>
      </c>
      <c r="E13" s="13" t="s">
        <v>6</v>
      </c>
      <c r="F13" s="13" t="s">
        <v>13</v>
      </c>
      <c r="G13" s="21" t="s">
        <v>28</v>
      </c>
      <c r="H13" s="15" t="s">
        <v>204</v>
      </c>
      <c r="K13" s="4" t="str">
        <f>IFERROR(VLOOKUP(CONCATENATE(E13,F13),Ratings!$H$3:$I$27,2,FALSE),)</f>
        <v>Orange</v>
      </c>
    </row>
    <row r="14" spans="2:11" x14ac:dyDescent="0.25">
      <c r="B14" s="12">
        <v>3</v>
      </c>
      <c r="C14" s="38" t="s">
        <v>24</v>
      </c>
      <c r="D14" s="39"/>
      <c r="E14" s="39"/>
      <c r="F14" s="39"/>
      <c r="G14" s="39"/>
      <c r="H14" s="40"/>
      <c r="K14" s="4">
        <f>IFERROR(VLOOKUP(CONCATENATE(E14,F14),Ratings!$H$3:$I$27,2,FALSE),)</f>
        <v>0</v>
      </c>
    </row>
    <row r="15" spans="2:11" ht="63.75" x14ac:dyDescent="0.25">
      <c r="B15" s="13" t="str">
        <f>$B$14&amp;"."&amp;Ratings!B25</f>
        <v>3.1</v>
      </c>
      <c r="C15" s="14" t="s">
        <v>120</v>
      </c>
      <c r="D15" s="15" t="s">
        <v>137</v>
      </c>
      <c r="E15" s="13" t="s">
        <v>4</v>
      </c>
      <c r="F15" s="13" t="s">
        <v>14</v>
      </c>
      <c r="G15" s="21" t="s">
        <v>29</v>
      </c>
      <c r="H15" s="15" t="s">
        <v>205</v>
      </c>
      <c r="K15" s="4" t="str">
        <f>IFERROR(VLOOKUP(CONCATENATE(E15,F15),Ratings!$H$3:$I$27,2,FALSE),)</f>
        <v>Orange</v>
      </c>
    </row>
    <row r="16" spans="2:11" ht="38.25" x14ac:dyDescent="0.25">
      <c r="B16" s="13" t="str">
        <f>$B$14&amp;"."&amp;Ratings!B26</f>
        <v>3.2</v>
      </c>
      <c r="C16" s="14" t="s">
        <v>138</v>
      </c>
      <c r="D16" s="15" t="s">
        <v>119</v>
      </c>
      <c r="E16" s="13" t="s">
        <v>4</v>
      </c>
      <c r="F16" s="13" t="s">
        <v>15</v>
      </c>
      <c r="G16" s="21" t="s">
        <v>29</v>
      </c>
      <c r="H16" s="15" t="s">
        <v>139</v>
      </c>
      <c r="K16" s="4" t="str">
        <f>IFERROR(VLOOKUP(CONCATENATE(E16,F16),Ratings!$H$3:$I$27,2,FALSE),)</f>
        <v>Orange</v>
      </c>
    </row>
    <row r="17" spans="2:11" ht="38.25" x14ac:dyDescent="0.25">
      <c r="B17" s="13" t="str">
        <f>$B$14&amp;"."&amp;Ratings!B27</f>
        <v>3.3</v>
      </c>
      <c r="C17" s="14" t="s">
        <v>429</v>
      </c>
      <c r="D17" s="15" t="s">
        <v>140</v>
      </c>
      <c r="E17" s="13" t="s">
        <v>6</v>
      </c>
      <c r="F17" s="13" t="s">
        <v>14</v>
      </c>
      <c r="G17" s="21" t="s">
        <v>29</v>
      </c>
      <c r="H17" s="15" t="s">
        <v>206</v>
      </c>
      <c r="K17" s="4" t="str">
        <f>IFERROR(VLOOKUP(CONCATENATE(E17,F17),Ratings!$H$3:$I$27,2,FALSE),)</f>
        <v>Orange</v>
      </c>
    </row>
    <row r="18" spans="2:11" ht="51" x14ac:dyDescent="0.25">
      <c r="B18" s="13" t="str">
        <f>$B$14&amp;"."&amp;Ratings!B28</f>
        <v>3.4</v>
      </c>
      <c r="C18" s="14" t="s">
        <v>48</v>
      </c>
      <c r="D18" s="15" t="s">
        <v>144</v>
      </c>
      <c r="E18" s="13" t="s">
        <v>4</v>
      </c>
      <c r="F18" s="13" t="s">
        <v>14</v>
      </c>
      <c r="G18" s="21" t="s">
        <v>28</v>
      </c>
      <c r="H18" s="15" t="s">
        <v>141</v>
      </c>
      <c r="K18" s="4" t="str">
        <f>IFERROR(VLOOKUP(CONCATENATE(E18,F18),Ratings!$H$3:$I$27,2,FALSE),)</f>
        <v>Orange</v>
      </c>
    </row>
    <row r="19" spans="2:11" ht="15" customHeight="1" x14ac:dyDescent="0.25">
      <c r="B19" s="12">
        <v>4</v>
      </c>
      <c r="C19" s="38" t="s">
        <v>25</v>
      </c>
      <c r="D19" s="39"/>
      <c r="E19" s="39"/>
      <c r="F19" s="39"/>
      <c r="G19" s="39"/>
      <c r="H19" s="40"/>
      <c r="K19" s="4">
        <f>IFERROR(VLOOKUP(CONCATENATE(E19,F19),Ratings!$H$3:$I$27,2,FALSE),)</f>
        <v>0</v>
      </c>
    </row>
    <row r="20" spans="2:11" ht="25.5" x14ac:dyDescent="0.25">
      <c r="B20" s="13" t="str">
        <f>$B$19&amp;"."&amp;Ratings!B25</f>
        <v>4.1</v>
      </c>
      <c r="C20" s="14" t="s">
        <v>123</v>
      </c>
      <c r="D20" s="15" t="s">
        <v>145</v>
      </c>
      <c r="E20" s="13" t="s">
        <v>6</v>
      </c>
      <c r="F20" s="13" t="s">
        <v>14</v>
      </c>
      <c r="G20" s="21" t="s">
        <v>29</v>
      </c>
      <c r="H20" s="15" t="s">
        <v>124</v>
      </c>
      <c r="K20" s="4" t="str">
        <f>IFERROR(VLOOKUP(CONCATENATE(E20,F20),Ratings!$H$3:$I$27,2,FALSE),)</f>
        <v>Orange</v>
      </c>
    </row>
    <row r="21" spans="2:11" ht="38.25" x14ac:dyDescent="0.25">
      <c r="B21" s="13" t="str">
        <f>$B$19&amp;"."&amp;Ratings!B26</f>
        <v>4.2</v>
      </c>
      <c r="C21" s="14" t="s">
        <v>207</v>
      </c>
      <c r="D21" s="15" t="s">
        <v>146</v>
      </c>
      <c r="E21" s="13" t="s">
        <v>4</v>
      </c>
      <c r="F21" s="13" t="s">
        <v>12</v>
      </c>
      <c r="G21" s="21" t="s">
        <v>30</v>
      </c>
      <c r="H21" s="15" t="s">
        <v>208</v>
      </c>
      <c r="K21" s="4" t="str">
        <f>IFERROR(VLOOKUP(CONCATENATE(E21,F21),Ratings!$H$3:$I$27,2,FALSE),)</f>
        <v>Green</v>
      </c>
    </row>
    <row r="22" spans="2:11" ht="25.5" x14ac:dyDescent="0.25">
      <c r="B22" s="13" t="str">
        <f>$B$19&amp;"."&amp;Ratings!B27</f>
        <v>4.3</v>
      </c>
      <c r="C22" s="14" t="s">
        <v>64</v>
      </c>
      <c r="D22" s="15" t="s">
        <v>147</v>
      </c>
      <c r="E22" s="13" t="s">
        <v>4</v>
      </c>
      <c r="F22" s="13" t="s">
        <v>13</v>
      </c>
      <c r="G22" s="21" t="s">
        <v>28</v>
      </c>
      <c r="H22" s="15" t="s">
        <v>209</v>
      </c>
      <c r="K22" s="4" t="str">
        <f>IFERROR(VLOOKUP(CONCATENATE(E22,F22),Ratings!$H$3:$I$27,2,FALSE),)</f>
        <v>Yellow</v>
      </c>
    </row>
  </sheetData>
  <mergeCells count="4">
    <mergeCell ref="C3:H3"/>
    <mergeCell ref="C9:H9"/>
    <mergeCell ref="C14:H14"/>
    <mergeCell ref="C19:H19"/>
  </mergeCells>
  <conditionalFormatting sqref="B1:B7 B9:B12 B14:B17 B19:B21 B23:B1048576">
    <cfRule type="expression" dxfId="825" priority="66">
      <formula>K1="Red"</formula>
    </cfRule>
    <cfRule type="expression" dxfId="824" priority="67">
      <formula>K1="Orange"</formula>
    </cfRule>
    <cfRule type="expression" dxfId="823" priority="68">
      <formula>K1="Yellow"</formula>
    </cfRule>
    <cfRule type="expression" dxfId="822" priority="69">
      <formula>K1="Green"</formula>
    </cfRule>
  </conditionalFormatting>
  <conditionalFormatting sqref="B8">
    <cfRule type="expression" dxfId="821" priority="43">
      <formula>K8="Red"</formula>
    </cfRule>
    <cfRule type="expression" dxfId="820" priority="44">
      <formula>K8="Orange"</formula>
    </cfRule>
    <cfRule type="expression" dxfId="819" priority="45">
      <formula>K8="Yellow"</formula>
    </cfRule>
    <cfRule type="expression" dxfId="818" priority="46">
      <formula>K8="Green"</formula>
    </cfRule>
  </conditionalFormatting>
  <conditionalFormatting sqref="B13">
    <cfRule type="expression" dxfId="817" priority="29">
      <formula>K13="Red"</formula>
    </cfRule>
    <cfRule type="expression" dxfId="816" priority="30">
      <formula>K13="Orange"</formula>
    </cfRule>
    <cfRule type="expression" dxfId="815" priority="31">
      <formula>K13="Yellow"</formula>
    </cfRule>
    <cfRule type="expression" dxfId="814" priority="32">
      <formula>K13="Green"</formula>
    </cfRule>
  </conditionalFormatting>
  <conditionalFormatting sqref="B18">
    <cfRule type="expression" dxfId="813" priority="15">
      <formula>K18="Red"</formula>
    </cfRule>
    <cfRule type="expression" dxfId="812" priority="16">
      <formula>K18="Orange"</formula>
    </cfRule>
    <cfRule type="expression" dxfId="811" priority="17">
      <formula>K18="Yellow"</formula>
    </cfRule>
    <cfRule type="expression" dxfId="810" priority="18">
      <formula>K18="Green"</formula>
    </cfRule>
  </conditionalFormatting>
  <conditionalFormatting sqref="B22">
    <cfRule type="expression" dxfId="809" priority="1">
      <formula>K22="Red"</formula>
    </cfRule>
    <cfRule type="expression" dxfId="808" priority="2">
      <formula>K22="Orange"</formula>
    </cfRule>
    <cfRule type="expression" dxfId="807" priority="3">
      <formula>K22="Yellow"</formula>
    </cfRule>
    <cfRule type="expression" dxfId="806" priority="4">
      <formula>K22="Green"</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75" operator="equal" id="{F815F612-9BE3-46C4-8D67-AB33DE3FE391}">
            <xm:f>Ratings!$B$9</xm:f>
            <x14:dxf>
              <fill>
                <patternFill>
                  <bgColor rgb="FFFF0000"/>
                </patternFill>
              </fill>
            </x14:dxf>
          </x14:cfRule>
          <x14:cfRule type="cellIs" priority="76" operator="equal" id="{7C92D8D2-1799-4537-A892-FE25C328FA41}">
            <xm:f>Ratings!$B$8</xm:f>
            <x14:dxf>
              <fill>
                <patternFill>
                  <bgColor theme="5" tint="0.39994506668294322"/>
                </patternFill>
              </fill>
            </x14:dxf>
          </x14:cfRule>
          <x14:cfRule type="cellIs" priority="77" operator="equal" id="{B914D127-9EB1-4BD6-9EC7-05B846F051F5}">
            <xm:f>Ratings!$B$7</xm:f>
            <x14:dxf>
              <fill>
                <patternFill>
                  <bgColor theme="7" tint="0.39994506668294322"/>
                </patternFill>
              </fill>
            </x14:dxf>
          </x14:cfRule>
          <x14:cfRule type="cellIs" priority="78" operator="equal" id="{B5098AF9-1F07-4234-A7B0-C0A5468F9B03}">
            <xm:f>Ratings!$B$6</xm:f>
            <x14:dxf>
              <fill>
                <patternFill>
                  <bgColor theme="9" tint="0.39994506668294322"/>
                </patternFill>
              </fill>
            </x14:dxf>
          </x14:cfRule>
          <x14:cfRule type="cellIs" priority="79" operator="equal" id="{399DE3BF-F2A1-469B-BE87-6AB6E771889D}">
            <xm:f>Ratings!$B$5</xm:f>
            <x14:dxf>
              <fill>
                <patternFill>
                  <bgColor rgb="FF92D050"/>
                </patternFill>
              </fill>
            </x14:dxf>
          </x14:cfRule>
          <xm:sqref>E1:E7 E9:E12 E14:E17 E19:E21 E23:E1048576</xm:sqref>
        </x14:conditionalFormatting>
        <x14:conditionalFormatting xmlns:xm="http://schemas.microsoft.com/office/excel/2006/main">
          <x14:cfRule type="cellIs" priority="70" operator="equal" id="{7D2853F1-64A5-4CF9-BDBE-21BC54F6DAC8}">
            <xm:f>Ratings!$B$16</xm:f>
            <x14:dxf>
              <fill>
                <patternFill>
                  <bgColor rgb="FFFF0000"/>
                </patternFill>
              </fill>
            </x14:dxf>
          </x14:cfRule>
          <x14:cfRule type="cellIs" priority="71" operator="equal" id="{6612BF48-5FBE-4CA9-9272-0DA755F5B92E}">
            <xm:f>Ratings!$B$15</xm:f>
            <x14:dxf>
              <fill>
                <patternFill>
                  <bgColor theme="5" tint="0.39994506668294322"/>
                </patternFill>
              </fill>
            </x14:dxf>
          </x14:cfRule>
          <x14:cfRule type="cellIs" priority="72" operator="equal" id="{3C4162CF-8EB2-4CB8-84BD-A4B2E38F2D11}">
            <xm:f>Ratings!$B$14</xm:f>
            <x14:dxf>
              <fill>
                <patternFill>
                  <bgColor theme="7" tint="0.39994506668294322"/>
                </patternFill>
              </fill>
            </x14:dxf>
          </x14:cfRule>
          <x14:cfRule type="cellIs" priority="73" operator="equal" id="{663985EC-C9F3-4272-8D9F-FC4FB6BD752B}">
            <xm:f>Ratings!$B$13</xm:f>
            <x14:dxf>
              <fill>
                <patternFill>
                  <bgColor theme="9" tint="0.39994506668294322"/>
                </patternFill>
              </fill>
            </x14:dxf>
          </x14:cfRule>
          <x14:cfRule type="cellIs" priority="74" operator="equal" id="{ED4E07A3-201E-4164-BD27-A5FBC4C68E73}">
            <xm:f>Ratings!$B$12</xm:f>
            <x14:dxf>
              <fill>
                <patternFill>
                  <bgColor rgb="FF92D050"/>
                </patternFill>
              </fill>
            </x14:dxf>
          </x14:cfRule>
          <xm:sqref>F1:F7 F9:F12 F14:F17 F19:F21 F23:F1048576</xm:sqref>
        </x14:conditionalFormatting>
        <x14:conditionalFormatting xmlns:xm="http://schemas.microsoft.com/office/excel/2006/main">
          <x14:cfRule type="cellIs" priority="61" operator="equal" id="{E36DB619-74DA-4841-BC62-B0ACFB34C812}">
            <xm:f>'\Users\w.dol\Downloads\[PoD Country Risk Assessment - Iraq.xlsx]Ratings'!#REF!</xm:f>
            <x14:dxf>
              <fill>
                <patternFill>
                  <bgColor rgb="FFFF0000"/>
                </patternFill>
              </fill>
            </x14:dxf>
          </x14:cfRule>
          <x14:cfRule type="cellIs" priority="62" operator="equal" id="{E9304029-9EB9-4BD0-9205-576DED11D445}">
            <xm:f>'\Users\w.dol\Downloads\[PoD Country Risk Assessment - Iraq.xlsx]Ratings'!#REF!</xm:f>
            <x14:dxf>
              <fill>
                <patternFill>
                  <bgColor theme="5" tint="0.39994506668294322"/>
                </patternFill>
              </fill>
            </x14:dxf>
          </x14:cfRule>
          <x14:cfRule type="cellIs" priority="63" operator="equal" id="{78290AAD-B9FB-4C29-A89F-89D176A75CDB}">
            <xm:f>'\Users\w.dol\Downloads\[PoD Country Risk Assessment - Iraq.xlsx]Ratings'!#REF!</xm:f>
            <x14:dxf>
              <fill>
                <patternFill>
                  <bgColor theme="7" tint="0.39994506668294322"/>
                </patternFill>
              </fill>
            </x14:dxf>
          </x14:cfRule>
          <x14:cfRule type="cellIs" priority="64" operator="equal" id="{4302091C-3781-4DB8-B5D6-1149CDD19BAF}">
            <xm:f>'\Users\w.dol\Downloads\[PoD Country Risk Assessment - Iraq.xlsx]Ratings'!#REF!</xm:f>
            <x14:dxf>
              <fill>
                <patternFill>
                  <bgColor theme="9" tint="0.39994506668294322"/>
                </patternFill>
              </fill>
            </x14:dxf>
          </x14:cfRule>
          <x14:cfRule type="cellIs" priority="65" operator="equal" id="{1FC43F52-7221-4D54-B058-AD5B73849FDD}">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56" operator="equal" id="{DF88BFD6-85ED-48A6-92E4-2FC9CD19F0A8}">
            <xm:f>Ratings!$B$9</xm:f>
            <x14:dxf>
              <fill>
                <patternFill>
                  <bgColor rgb="FFFF0000"/>
                </patternFill>
              </fill>
            </x14:dxf>
          </x14:cfRule>
          <x14:cfRule type="cellIs" priority="57" operator="equal" id="{655538FD-458C-4502-A2FD-2539215F9D3F}">
            <xm:f>Ratings!$B$8</xm:f>
            <x14:dxf>
              <fill>
                <patternFill>
                  <bgColor theme="5" tint="0.39994506668294322"/>
                </patternFill>
              </fill>
            </x14:dxf>
          </x14:cfRule>
          <x14:cfRule type="cellIs" priority="58" operator="equal" id="{28B28595-57BB-4CDA-9312-310193D11D54}">
            <xm:f>Ratings!$B$7</xm:f>
            <x14:dxf>
              <fill>
                <patternFill>
                  <bgColor theme="7" tint="0.39994506668294322"/>
                </patternFill>
              </fill>
            </x14:dxf>
          </x14:cfRule>
          <x14:cfRule type="cellIs" priority="59" operator="equal" id="{C45CFC57-718C-43A1-B9D9-2E7BF34323D3}">
            <xm:f>Ratings!$B$6</xm:f>
            <x14:dxf>
              <fill>
                <patternFill>
                  <bgColor theme="9" tint="0.39994506668294322"/>
                </patternFill>
              </fill>
            </x14:dxf>
          </x14:cfRule>
          <x14:cfRule type="cellIs" priority="60" operator="equal" id="{DB71BB6C-3022-4A3C-970A-C34DE3F09AE5}">
            <xm:f>Ratings!$B$5</xm:f>
            <x14:dxf>
              <fill>
                <patternFill>
                  <bgColor rgb="FF92D050"/>
                </patternFill>
              </fill>
            </x14:dxf>
          </x14:cfRule>
          <xm:sqref>E8</xm:sqref>
        </x14:conditionalFormatting>
        <x14:conditionalFormatting xmlns:xm="http://schemas.microsoft.com/office/excel/2006/main">
          <x14:cfRule type="cellIs" priority="51" operator="equal" id="{42FE1D0A-5629-4DE4-AA5F-CB29B3F3D709}">
            <xm:f>Ratings!$B$16</xm:f>
            <x14:dxf>
              <fill>
                <patternFill>
                  <bgColor rgb="FFFF0000"/>
                </patternFill>
              </fill>
            </x14:dxf>
          </x14:cfRule>
          <x14:cfRule type="cellIs" priority="52" operator="equal" id="{B80972DC-DA16-4754-A95B-2D57E702ACD7}">
            <xm:f>Ratings!$B$15</xm:f>
            <x14:dxf>
              <fill>
                <patternFill>
                  <bgColor theme="5" tint="0.39994506668294322"/>
                </patternFill>
              </fill>
            </x14:dxf>
          </x14:cfRule>
          <x14:cfRule type="cellIs" priority="53" operator="equal" id="{B1E5E5B5-060D-4AE8-942F-DD443195CD36}">
            <xm:f>Ratings!$B$14</xm:f>
            <x14:dxf>
              <fill>
                <patternFill>
                  <bgColor theme="7" tint="0.39994506668294322"/>
                </patternFill>
              </fill>
            </x14:dxf>
          </x14:cfRule>
          <x14:cfRule type="cellIs" priority="54" operator="equal" id="{E50CFB2C-044B-47F7-B9EC-E5B6D9B72F39}">
            <xm:f>Ratings!$B$13</xm:f>
            <x14:dxf>
              <fill>
                <patternFill>
                  <bgColor theme="9" tint="0.39994506668294322"/>
                </patternFill>
              </fill>
            </x14:dxf>
          </x14:cfRule>
          <x14:cfRule type="cellIs" priority="55" operator="equal" id="{92CEC59F-A163-411D-8699-496B89BE7462}">
            <xm:f>Ratings!$B$12</xm:f>
            <x14:dxf>
              <fill>
                <patternFill>
                  <bgColor rgb="FF92D050"/>
                </patternFill>
              </fill>
            </x14:dxf>
          </x14:cfRule>
          <xm:sqref>F8</xm:sqref>
        </x14:conditionalFormatting>
        <x14:conditionalFormatting xmlns:xm="http://schemas.microsoft.com/office/excel/2006/main">
          <x14:cfRule type="cellIs" priority="38" operator="equal" id="{8847A030-589A-4109-86DB-F45CF6310781}">
            <xm:f>Ratings!$B$9</xm:f>
            <x14:dxf>
              <fill>
                <patternFill>
                  <bgColor rgb="FFFF0000"/>
                </patternFill>
              </fill>
            </x14:dxf>
          </x14:cfRule>
          <x14:cfRule type="cellIs" priority="39" operator="equal" id="{B9B2C141-25CC-4F26-A5D3-C02F1025DF1B}">
            <xm:f>Ratings!$B$8</xm:f>
            <x14:dxf>
              <fill>
                <patternFill>
                  <bgColor theme="5" tint="0.39994506668294322"/>
                </patternFill>
              </fill>
            </x14:dxf>
          </x14:cfRule>
          <x14:cfRule type="cellIs" priority="40" operator="equal" id="{7F9B138B-E62E-4F13-AC9D-D724F57B4CA3}">
            <xm:f>Ratings!$B$7</xm:f>
            <x14:dxf>
              <fill>
                <patternFill>
                  <bgColor theme="7" tint="0.39994506668294322"/>
                </patternFill>
              </fill>
            </x14:dxf>
          </x14:cfRule>
          <x14:cfRule type="cellIs" priority="41" operator="equal" id="{F01810CA-D215-413F-8B01-5050789DE5E5}">
            <xm:f>Ratings!$B$6</xm:f>
            <x14:dxf>
              <fill>
                <patternFill>
                  <bgColor theme="9" tint="0.39994506668294322"/>
                </patternFill>
              </fill>
            </x14:dxf>
          </x14:cfRule>
          <x14:cfRule type="cellIs" priority="42" operator="equal" id="{844E51EE-7E1E-4402-86B8-B49E9985A02F}">
            <xm:f>Ratings!$B$5</xm:f>
            <x14:dxf>
              <fill>
                <patternFill>
                  <bgColor rgb="FF92D050"/>
                </patternFill>
              </fill>
            </x14:dxf>
          </x14:cfRule>
          <xm:sqref>E13</xm:sqref>
        </x14:conditionalFormatting>
        <x14:conditionalFormatting xmlns:xm="http://schemas.microsoft.com/office/excel/2006/main">
          <x14:cfRule type="cellIs" priority="33" operator="equal" id="{EBB4E846-CE68-4559-B596-07C4E65A99BE}">
            <xm:f>Ratings!$B$16</xm:f>
            <x14:dxf>
              <fill>
                <patternFill>
                  <bgColor rgb="FFFF0000"/>
                </patternFill>
              </fill>
            </x14:dxf>
          </x14:cfRule>
          <x14:cfRule type="cellIs" priority="34" operator="equal" id="{0418D715-9889-4C81-9B34-FEE323B64DDC}">
            <xm:f>Ratings!$B$15</xm:f>
            <x14:dxf>
              <fill>
                <patternFill>
                  <bgColor theme="5" tint="0.39994506668294322"/>
                </patternFill>
              </fill>
            </x14:dxf>
          </x14:cfRule>
          <x14:cfRule type="cellIs" priority="35" operator="equal" id="{57CF4156-20CE-4A62-9F62-645788833964}">
            <xm:f>Ratings!$B$14</xm:f>
            <x14:dxf>
              <fill>
                <patternFill>
                  <bgColor theme="7" tint="0.39994506668294322"/>
                </patternFill>
              </fill>
            </x14:dxf>
          </x14:cfRule>
          <x14:cfRule type="cellIs" priority="36" operator="equal" id="{4F3AD504-E482-4B1E-B815-9BA8D58619B8}">
            <xm:f>Ratings!$B$13</xm:f>
            <x14:dxf>
              <fill>
                <patternFill>
                  <bgColor theme="9" tint="0.39994506668294322"/>
                </patternFill>
              </fill>
            </x14:dxf>
          </x14:cfRule>
          <x14:cfRule type="cellIs" priority="37" operator="equal" id="{D8264E79-26AA-4369-802A-E3431BF51D89}">
            <xm:f>Ratings!$B$12</xm:f>
            <x14:dxf>
              <fill>
                <patternFill>
                  <bgColor rgb="FF92D050"/>
                </patternFill>
              </fill>
            </x14:dxf>
          </x14:cfRule>
          <xm:sqref>F13</xm:sqref>
        </x14:conditionalFormatting>
        <x14:conditionalFormatting xmlns:xm="http://schemas.microsoft.com/office/excel/2006/main">
          <x14:cfRule type="cellIs" priority="24" operator="equal" id="{F82D38C1-BEEE-499E-8C53-FCB3C6DB3A5F}">
            <xm:f>Ratings!$B$9</xm:f>
            <x14:dxf>
              <fill>
                <patternFill>
                  <bgColor rgb="FFFF0000"/>
                </patternFill>
              </fill>
            </x14:dxf>
          </x14:cfRule>
          <x14:cfRule type="cellIs" priority="25" operator="equal" id="{181C2AB7-D399-4F97-A834-58FADF5CE7C8}">
            <xm:f>Ratings!$B$8</xm:f>
            <x14:dxf>
              <fill>
                <patternFill>
                  <bgColor theme="5" tint="0.39994506668294322"/>
                </patternFill>
              </fill>
            </x14:dxf>
          </x14:cfRule>
          <x14:cfRule type="cellIs" priority="26" operator="equal" id="{D459F0EA-0936-49A9-B2C2-E6A3B6EEC23D}">
            <xm:f>Ratings!$B$7</xm:f>
            <x14:dxf>
              <fill>
                <patternFill>
                  <bgColor theme="7" tint="0.39994506668294322"/>
                </patternFill>
              </fill>
            </x14:dxf>
          </x14:cfRule>
          <x14:cfRule type="cellIs" priority="27" operator="equal" id="{075F8C7D-ECF0-4C7D-8922-E2D03F14811E}">
            <xm:f>Ratings!$B$6</xm:f>
            <x14:dxf>
              <fill>
                <patternFill>
                  <bgColor theme="9" tint="0.39994506668294322"/>
                </patternFill>
              </fill>
            </x14:dxf>
          </x14:cfRule>
          <x14:cfRule type="cellIs" priority="28" operator="equal" id="{D8B56436-38A0-4EA0-AEAE-93BFFC46B4B9}">
            <xm:f>Ratings!$B$5</xm:f>
            <x14:dxf>
              <fill>
                <patternFill>
                  <bgColor rgb="FF92D050"/>
                </patternFill>
              </fill>
            </x14:dxf>
          </x14:cfRule>
          <xm:sqref>E18</xm:sqref>
        </x14:conditionalFormatting>
        <x14:conditionalFormatting xmlns:xm="http://schemas.microsoft.com/office/excel/2006/main">
          <x14:cfRule type="cellIs" priority="19" operator="equal" id="{13653816-963A-49D0-A005-8564E9345317}">
            <xm:f>Ratings!$B$16</xm:f>
            <x14:dxf>
              <fill>
                <patternFill>
                  <bgColor rgb="FFFF0000"/>
                </patternFill>
              </fill>
            </x14:dxf>
          </x14:cfRule>
          <x14:cfRule type="cellIs" priority="20" operator="equal" id="{495818A5-0065-4B03-8FE5-33E5D0DD22D0}">
            <xm:f>Ratings!$B$15</xm:f>
            <x14:dxf>
              <fill>
                <patternFill>
                  <bgColor theme="5" tint="0.39994506668294322"/>
                </patternFill>
              </fill>
            </x14:dxf>
          </x14:cfRule>
          <x14:cfRule type="cellIs" priority="21" operator="equal" id="{CC119949-6147-49DB-BBEE-D6ECF7FC5489}">
            <xm:f>Ratings!$B$14</xm:f>
            <x14:dxf>
              <fill>
                <patternFill>
                  <bgColor theme="7" tint="0.39994506668294322"/>
                </patternFill>
              </fill>
            </x14:dxf>
          </x14:cfRule>
          <x14:cfRule type="cellIs" priority="22" operator="equal" id="{81BD78CD-4C40-4C23-AE38-E13F7E53E9AD}">
            <xm:f>Ratings!$B$13</xm:f>
            <x14:dxf>
              <fill>
                <patternFill>
                  <bgColor theme="9" tint="0.39994506668294322"/>
                </patternFill>
              </fill>
            </x14:dxf>
          </x14:cfRule>
          <x14:cfRule type="cellIs" priority="23" operator="equal" id="{AAE6ABAD-8E87-4610-9CDE-38C8083B6DCE}">
            <xm:f>Ratings!$B$12</xm:f>
            <x14:dxf>
              <fill>
                <patternFill>
                  <bgColor rgb="FF92D050"/>
                </patternFill>
              </fill>
            </x14:dxf>
          </x14:cfRule>
          <xm:sqref>F18</xm:sqref>
        </x14:conditionalFormatting>
        <x14:conditionalFormatting xmlns:xm="http://schemas.microsoft.com/office/excel/2006/main">
          <x14:cfRule type="cellIs" priority="10" operator="equal" id="{FF3FE257-DFE1-4577-BAAA-E98E99B46A64}">
            <xm:f>Ratings!$B$9</xm:f>
            <x14:dxf>
              <fill>
                <patternFill>
                  <bgColor rgb="FFFF0000"/>
                </patternFill>
              </fill>
            </x14:dxf>
          </x14:cfRule>
          <x14:cfRule type="cellIs" priority="11" operator="equal" id="{30C13632-0DB4-4F24-BD49-DDBDBB0F6D93}">
            <xm:f>Ratings!$B$8</xm:f>
            <x14:dxf>
              <fill>
                <patternFill>
                  <bgColor theme="5" tint="0.39994506668294322"/>
                </patternFill>
              </fill>
            </x14:dxf>
          </x14:cfRule>
          <x14:cfRule type="cellIs" priority="12" operator="equal" id="{55988BEB-F451-40F6-8936-14FCED223436}">
            <xm:f>Ratings!$B$7</xm:f>
            <x14:dxf>
              <fill>
                <patternFill>
                  <bgColor theme="7" tint="0.39994506668294322"/>
                </patternFill>
              </fill>
            </x14:dxf>
          </x14:cfRule>
          <x14:cfRule type="cellIs" priority="13" operator="equal" id="{FFA77276-E579-44BB-9EB5-BFC42591D949}">
            <xm:f>Ratings!$B$6</xm:f>
            <x14:dxf>
              <fill>
                <patternFill>
                  <bgColor theme="9" tint="0.39994506668294322"/>
                </patternFill>
              </fill>
            </x14:dxf>
          </x14:cfRule>
          <x14:cfRule type="cellIs" priority="14" operator="equal" id="{5E13C7E8-252C-4C2D-9FE4-F0B88B9D9CC7}">
            <xm:f>Ratings!$B$5</xm:f>
            <x14:dxf>
              <fill>
                <patternFill>
                  <bgColor rgb="FF92D050"/>
                </patternFill>
              </fill>
            </x14:dxf>
          </x14:cfRule>
          <xm:sqref>E22</xm:sqref>
        </x14:conditionalFormatting>
        <x14:conditionalFormatting xmlns:xm="http://schemas.microsoft.com/office/excel/2006/main">
          <x14:cfRule type="cellIs" priority="5" operator="equal" id="{8E69FBCD-98F7-4E55-A292-D60083208CD8}">
            <xm:f>Ratings!$B$16</xm:f>
            <x14:dxf>
              <fill>
                <patternFill>
                  <bgColor rgb="FFFF0000"/>
                </patternFill>
              </fill>
            </x14:dxf>
          </x14:cfRule>
          <x14:cfRule type="cellIs" priority="6" operator="equal" id="{801D0783-D61F-45B3-A5CA-EDD8ABA1EACF}">
            <xm:f>Ratings!$B$15</xm:f>
            <x14:dxf>
              <fill>
                <patternFill>
                  <bgColor theme="5" tint="0.39994506668294322"/>
                </patternFill>
              </fill>
            </x14:dxf>
          </x14:cfRule>
          <x14:cfRule type="cellIs" priority="7" operator="equal" id="{82675881-0EF1-4406-BBD1-F6715312FF6E}">
            <xm:f>Ratings!$B$14</xm:f>
            <x14:dxf>
              <fill>
                <patternFill>
                  <bgColor theme="7" tint="0.39994506668294322"/>
                </patternFill>
              </fill>
            </x14:dxf>
          </x14:cfRule>
          <x14:cfRule type="cellIs" priority="8" operator="equal" id="{DCEC245D-B9C6-4E7F-9338-297A8178D37C}">
            <xm:f>Ratings!$B$13</xm:f>
            <x14:dxf>
              <fill>
                <patternFill>
                  <bgColor theme="9" tint="0.39994506668294322"/>
                </patternFill>
              </fill>
            </x14:dxf>
          </x14:cfRule>
          <x14:cfRule type="cellIs" priority="9" operator="equal" id="{8524CCE1-0BBB-457C-B474-FBED71816F7B}">
            <xm:f>Ratings!$B$12</xm:f>
            <x14:dxf>
              <fill>
                <patternFill>
                  <bgColor rgb="FF92D050"/>
                </patternFill>
              </fill>
            </x14:dxf>
          </x14:cfRule>
          <xm:sqref>F22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E10:E13 E20:E22 E4:E8 E15:E18</xm:sqref>
        </x14:dataValidation>
        <x14:dataValidation type="list" allowBlank="1" showInputMessage="1" showErrorMessage="1">
          <x14:formula1>
            <xm:f>Ratings!$B$12:$B$16</xm:f>
          </x14:formula1>
          <xm:sqref>F10:F13 F20:F22 F4:F8 F15:F18</xm:sqref>
        </x14:dataValidation>
        <x14:dataValidation type="list" allowBlank="1" showInputMessage="1" showErrorMessage="1">
          <x14:formula1>
            <xm:f>Ratings!$B$19:$B$22</xm:f>
          </x14:formula1>
          <xm:sqref>G20:G22 G4:G8 G10:G13 G15:G18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5"/>
  <sheetViews>
    <sheetView showGridLines="0" topLeftCell="D2" zoomScale="90" zoomScaleNormal="90" workbookViewId="0">
      <selection activeCell="D12" sqref="D12"/>
    </sheetView>
  </sheetViews>
  <sheetFormatPr defaultColWidth="33.42578125" defaultRowHeight="15" x14ac:dyDescent="0.25"/>
  <cols>
    <col min="1" max="1" width="2" customWidth="1"/>
    <col min="2" max="2" width="5.140625" bestFit="1" customWidth="1"/>
    <col min="3" max="3" width="34.140625" customWidth="1"/>
    <col min="4" max="4" width="53.85546875" customWidth="1"/>
    <col min="5" max="5" width="20.7109375" customWidth="1"/>
    <col min="6" max="6" width="19.42578125" customWidth="1"/>
    <col min="7" max="7" width="14.7109375" style="22" customWidth="1"/>
    <col min="8" max="8" width="52.14062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38.25" x14ac:dyDescent="0.25">
      <c r="B4" s="13" t="str">
        <f>$B$3&amp;"."&amp;Ratings!B25</f>
        <v>1.1</v>
      </c>
      <c r="C4" s="14" t="s">
        <v>125</v>
      </c>
      <c r="D4" s="15" t="s">
        <v>126</v>
      </c>
      <c r="E4" s="13" t="s">
        <v>4</v>
      </c>
      <c r="F4" s="13" t="s">
        <v>14</v>
      </c>
      <c r="G4" s="21" t="s">
        <v>28</v>
      </c>
      <c r="H4" s="15" t="s">
        <v>210</v>
      </c>
      <c r="K4" s="4" t="str">
        <f>IFERROR(VLOOKUP(CONCATENATE(E4,F4),Ratings!$H$3:$I$27,2,FALSE),)</f>
        <v>Orange</v>
      </c>
    </row>
    <row r="5" spans="2:11" ht="89.25" x14ac:dyDescent="0.25">
      <c r="B5" s="13" t="str">
        <f>$B$3&amp;"."&amp;Ratings!B26</f>
        <v>1.2</v>
      </c>
      <c r="C5" s="14" t="s">
        <v>58</v>
      </c>
      <c r="D5" s="15" t="s">
        <v>211</v>
      </c>
      <c r="E5" s="13" t="s">
        <v>6</v>
      </c>
      <c r="F5" s="13" t="s">
        <v>14</v>
      </c>
      <c r="G5" s="21" t="s">
        <v>28</v>
      </c>
      <c r="H5" s="15" t="s">
        <v>212</v>
      </c>
      <c r="K5" s="4" t="str">
        <f>IFERROR(VLOOKUP(CONCATENATE(E5,F5),Ratings!$H$3:$I$27,2,FALSE),)</f>
        <v>Orange</v>
      </c>
    </row>
    <row r="6" spans="2:11" ht="25.5" x14ac:dyDescent="0.25">
      <c r="B6" s="13" t="str">
        <f>$B$3&amp;"."&amp;Ratings!B27</f>
        <v>1.3</v>
      </c>
      <c r="C6" s="14" t="s">
        <v>148</v>
      </c>
      <c r="D6" s="15" t="s">
        <v>128</v>
      </c>
      <c r="E6" s="13" t="s">
        <v>4</v>
      </c>
      <c r="F6" s="13" t="s">
        <v>13</v>
      </c>
      <c r="G6" s="21" t="s">
        <v>28</v>
      </c>
      <c r="H6" s="15" t="s">
        <v>117</v>
      </c>
      <c r="K6" s="4" t="str">
        <f>IFERROR(VLOOKUP(CONCATENATE(E6,F6),Ratings!$H$3:$I$27,2,FALSE),)</f>
        <v>Yellow</v>
      </c>
    </row>
    <row r="7" spans="2:11" x14ac:dyDescent="0.25">
      <c r="B7" s="12">
        <v>2</v>
      </c>
      <c r="C7" s="38" t="s">
        <v>23</v>
      </c>
      <c r="D7" s="39"/>
      <c r="E7" s="39"/>
      <c r="F7" s="39"/>
      <c r="G7" s="39"/>
      <c r="H7" s="40"/>
      <c r="K7" s="4">
        <f>IFERROR(VLOOKUP(CONCATENATE(E7,F7),Ratings!$H$3:$I$27,2,FALSE),)</f>
        <v>0</v>
      </c>
    </row>
    <row r="8" spans="2:11" ht="51" x14ac:dyDescent="0.25">
      <c r="B8" s="13" t="str">
        <f>$B$7&amp;"."&amp;Ratings!B25</f>
        <v>2.1</v>
      </c>
      <c r="C8" s="14" t="s">
        <v>196</v>
      </c>
      <c r="D8" s="15" t="s">
        <v>127</v>
      </c>
      <c r="E8" s="13" t="s">
        <v>6</v>
      </c>
      <c r="F8" s="13" t="s">
        <v>14</v>
      </c>
      <c r="G8" s="21" t="s">
        <v>28</v>
      </c>
      <c r="H8" s="15" t="s">
        <v>213</v>
      </c>
      <c r="K8" s="4" t="str">
        <f>IFERROR(VLOOKUP(CONCATENATE(E8,F8),Ratings!$H$3:$I$27,2,FALSE),)</f>
        <v>Orange</v>
      </c>
    </row>
    <row r="9" spans="2:11" ht="38.25" x14ac:dyDescent="0.25">
      <c r="B9" s="13" t="str">
        <f>$B$7&amp;"."&amp;Ratings!B26</f>
        <v>2.2</v>
      </c>
      <c r="C9" s="14" t="s">
        <v>129</v>
      </c>
      <c r="D9" s="15" t="s">
        <v>130</v>
      </c>
      <c r="E9" s="13" t="s">
        <v>4</v>
      </c>
      <c r="F9" s="13" t="s">
        <v>14</v>
      </c>
      <c r="G9" s="21" t="s">
        <v>28</v>
      </c>
      <c r="H9" s="15" t="s">
        <v>134</v>
      </c>
      <c r="K9" s="4" t="str">
        <f>IFERROR(VLOOKUP(CONCATENATE(E9,F9),Ratings!$H$3:$I$27,2,FALSE),)</f>
        <v>Orange</v>
      </c>
    </row>
    <row r="10" spans="2:11" x14ac:dyDescent="0.25">
      <c r="B10" s="12">
        <v>3</v>
      </c>
      <c r="C10" s="38" t="s">
        <v>24</v>
      </c>
      <c r="D10" s="39"/>
      <c r="E10" s="39"/>
      <c r="F10" s="39"/>
      <c r="G10" s="39"/>
      <c r="H10" s="40"/>
      <c r="K10" s="4">
        <f>IFERROR(VLOOKUP(CONCATENATE(E10,F10),Ratings!$H$3:$I$27,2,FALSE),)</f>
        <v>0</v>
      </c>
    </row>
    <row r="11" spans="2:11" ht="38.25" x14ac:dyDescent="0.25">
      <c r="B11" s="13" t="str">
        <f>$B$10&amp;"."&amp;Ratings!B25</f>
        <v>3.1</v>
      </c>
      <c r="C11" s="14" t="s">
        <v>120</v>
      </c>
      <c r="D11" s="15" t="s">
        <v>131</v>
      </c>
      <c r="E11" s="13" t="s">
        <v>4</v>
      </c>
      <c r="F11" s="13" t="s">
        <v>13</v>
      </c>
      <c r="G11" s="21" t="s">
        <v>28</v>
      </c>
      <c r="H11" s="15" t="s">
        <v>133</v>
      </c>
      <c r="K11" s="4" t="str">
        <f>IFERROR(VLOOKUP(CONCATENATE(E11,F11),Ratings!$H$3:$I$27,2,FALSE),)</f>
        <v>Yellow</v>
      </c>
    </row>
    <row r="12" spans="2:11" ht="38.25" x14ac:dyDescent="0.25">
      <c r="B12" s="13" t="str">
        <f>$B$10&amp;"."&amp;Ratings!B26</f>
        <v>3.2</v>
      </c>
      <c r="C12" s="14" t="s">
        <v>429</v>
      </c>
      <c r="D12" s="15" t="s">
        <v>132</v>
      </c>
      <c r="E12" s="13" t="s">
        <v>4</v>
      </c>
      <c r="F12" s="13" t="s">
        <v>14</v>
      </c>
      <c r="G12" s="21" t="s">
        <v>28</v>
      </c>
      <c r="H12" s="15" t="s">
        <v>206</v>
      </c>
      <c r="K12" s="4" t="str">
        <f>IFERROR(VLOOKUP(CONCATENATE(E12,F12),Ratings!$H$3:$I$27,2,FALSE),)</f>
        <v>Orange</v>
      </c>
    </row>
    <row r="13" spans="2:11" ht="76.5" x14ac:dyDescent="0.25">
      <c r="B13" s="13" t="str">
        <f>$B$10&amp;"."&amp;Ratings!B27</f>
        <v>3.3</v>
      </c>
      <c r="C13" s="14" t="s">
        <v>48</v>
      </c>
      <c r="D13" s="15" t="s">
        <v>136</v>
      </c>
      <c r="E13" s="13" t="s">
        <v>4</v>
      </c>
      <c r="F13" s="13" t="s">
        <v>13</v>
      </c>
      <c r="G13" s="21" t="s">
        <v>28</v>
      </c>
      <c r="H13" s="15" t="s">
        <v>214</v>
      </c>
      <c r="K13" s="4" t="str">
        <f>IFERROR(VLOOKUP(CONCATENATE(E13,F13),Ratings!$H$3:$I$27,2,FALSE),)</f>
        <v>Yellow</v>
      </c>
    </row>
    <row r="14" spans="2:11" x14ac:dyDescent="0.25">
      <c r="B14" s="12">
        <v>4</v>
      </c>
      <c r="C14" s="38" t="s">
        <v>25</v>
      </c>
      <c r="D14" s="39"/>
      <c r="E14" s="39"/>
      <c r="F14" s="39"/>
      <c r="G14" s="39"/>
      <c r="H14" s="40"/>
      <c r="K14" s="4">
        <f>IFERROR(VLOOKUP(CONCATENATE(E14,F14),Ratings!$H$3:$I$27,2,FALSE),)</f>
        <v>0</v>
      </c>
    </row>
    <row r="15" spans="2:11" ht="25.5" x14ac:dyDescent="0.25">
      <c r="B15" s="13" t="str">
        <f>$B$14&amp;"."&amp;Ratings!B25</f>
        <v>4.1</v>
      </c>
      <c r="C15" s="14" t="s">
        <v>121</v>
      </c>
      <c r="D15" s="15" t="s">
        <v>135</v>
      </c>
      <c r="E15" s="13" t="s">
        <v>4</v>
      </c>
      <c r="F15" s="13" t="s">
        <v>13</v>
      </c>
      <c r="G15" s="21" t="s">
        <v>28</v>
      </c>
      <c r="H15" s="15" t="s">
        <v>124</v>
      </c>
      <c r="K15" s="4" t="str">
        <f>IFERROR(VLOOKUP(CONCATENATE(E15,F15),Ratings!$H$3:$I$27,2,FALSE),)</f>
        <v>Yellow</v>
      </c>
    </row>
  </sheetData>
  <mergeCells count="4">
    <mergeCell ref="C3:H3"/>
    <mergeCell ref="C7:H7"/>
    <mergeCell ref="C10:H10"/>
    <mergeCell ref="C14:H14"/>
  </mergeCells>
  <conditionalFormatting sqref="B2:B1048576">
    <cfRule type="expression" dxfId="750" priority="20">
      <formula>K2="Red"</formula>
    </cfRule>
    <cfRule type="expression" dxfId="749" priority="21">
      <formula>K2="Orange"</formula>
    </cfRule>
    <cfRule type="expression" dxfId="748" priority="22">
      <formula>K2="Yellow"</formula>
    </cfRule>
    <cfRule type="expression" dxfId="747" priority="23">
      <formula>K2="Green"</formula>
    </cfRule>
  </conditionalFormatting>
  <conditionalFormatting sqref="B1">
    <cfRule type="expression" dxfId="746" priority="1">
      <formula>K1="Red"</formula>
    </cfRule>
    <cfRule type="expression" dxfId="745" priority="2">
      <formula>K1="Orange"</formula>
    </cfRule>
    <cfRule type="expression" dxfId="744" priority="3">
      <formula>K1="Yellow"</formula>
    </cfRule>
    <cfRule type="expression" dxfId="743" priority="4">
      <formula>K1="Green"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9" operator="equal" id="{1854BB16-2F61-4CE8-972A-E335D66100A2}">
            <xm:f>Ratings!$B$9</xm:f>
            <x14:dxf>
              <fill>
                <patternFill>
                  <bgColor rgb="FFFF0000"/>
                </patternFill>
              </fill>
            </x14:dxf>
          </x14:cfRule>
          <x14:cfRule type="cellIs" priority="30" operator="equal" id="{DB4E796E-4883-49EC-BC67-B544682964E1}">
            <xm:f>Ratings!$B$8</xm:f>
            <x14:dxf>
              <fill>
                <patternFill>
                  <bgColor theme="5" tint="0.39994506668294322"/>
                </patternFill>
              </fill>
            </x14:dxf>
          </x14:cfRule>
          <x14:cfRule type="cellIs" priority="31" operator="equal" id="{986ED020-CC72-48B5-96CA-89E28400322C}">
            <xm:f>Ratings!$B$7</xm:f>
            <x14:dxf>
              <fill>
                <patternFill>
                  <bgColor theme="7" tint="0.39994506668294322"/>
                </patternFill>
              </fill>
            </x14:dxf>
          </x14:cfRule>
          <x14:cfRule type="cellIs" priority="32" operator="equal" id="{ED5F71D8-97EF-4899-A19B-5AD366970F55}">
            <xm:f>Ratings!$B$6</xm:f>
            <x14:dxf>
              <fill>
                <patternFill>
                  <bgColor theme="9" tint="0.39994506668294322"/>
                </patternFill>
              </fill>
            </x14:dxf>
          </x14:cfRule>
          <x14:cfRule type="cellIs" priority="33" operator="equal" id="{1C16949C-D37E-4FD8-96DD-9EBC7E5A3A24}">
            <xm:f>Ratings!$B$5</xm:f>
            <x14:dxf>
              <fill>
                <patternFill>
                  <bgColor rgb="FF92D050"/>
                </patternFill>
              </fill>
            </x14:dxf>
          </x14:cfRule>
          <xm:sqref>E2:E1048576</xm:sqref>
        </x14:conditionalFormatting>
        <x14:conditionalFormatting xmlns:xm="http://schemas.microsoft.com/office/excel/2006/main">
          <x14:cfRule type="cellIs" priority="24" operator="equal" id="{A779AD48-DF52-49CA-9DA3-CA892E68107C}">
            <xm:f>Ratings!$B$16</xm:f>
            <x14:dxf>
              <fill>
                <patternFill>
                  <bgColor rgb="FFFF0000"/>
                </patternFill>
              </fill>
            </x14:dxf>
          </x14:cfRule>
          <x14:cfRule type="cellIs" priority="25" operator="equal" id="{C67AE85D-CFE5-4C42-A90A-4CDF973512F0}">
            <xm:f>Ratings!$B$15</xm:f>
            <x14:dxf>
              <fill>
                <patternFill>
                  <bgColor theme="5" tint="0.39994506668294322"/>
                </patternFill>
              </fill>
            </x14:dxf>
          </x14:cfRule>
          <x14:cfRule type="cellIs" priority="26" operator="equal" id="{236682E6-E39A-45E5-82AE-1FB509A9405D}">
            <xm:f>Ratings!$B$14</xm:f>
            <x14:dxf>
              <fill>
                <patternFill>
                  <bgColor theme="7" tint="0.39994506668294322"/>
                </patternFill>
              </fill>
            </x14:dxf>
          </x14:cfRule>
          <x14:cfRule type="cellIs" priority="27" operator="equal" id="{24B10477-28FF-41A2-A227-B60DF91F7866}">
            <xm:f>Ratings!$B$13</xm:f>
            <x14:dxf>
              <fill>
                <patternFill>
                  <bgColor theme="9" tint="0.39994506668294322"/>
                </patternFill>
              </fill>
            </x14:dxf>
          </x14:cfRule>
          <x14:cfRule type="cellIs" priority="28" operator="equal" id="{4A967B81-7669-402F-86A6-1F5D0752B912}">
            <xm:f>Ratings!$B$12</xm:f>
            <x14:dxf>
              <fill>
                <patternFill>
                  <bgColor rgb="FF92D050"/>
                </patternFill>
              </fill>
            </x14:dxf>
          </x14:cfRule>
          <xm:sqref>F2:F1048576</xm:sqref>
        </x14:conditionalFormatting>
        <x14:conditionalFormatting xmlns:xm="http://schemas.microsoft.com/office/excel/2006/main">
          <x14:cfRule type="cellIs" priority="15" operator="equal" id="{5CD281F6-2F08-4723-BAC8-B9F9CC204748}">
            <xm:f>'\Users\w.dol\Downloads\[PoD Country Risk Assessment - Iraq.xlsx]Ratings'!#REF!</xm:f>
            <x14:dxf>
              <fill>
                <patternFill>
                  <bgColor rgb="FFFF0000"/>
                </patternFill>
              </fill>
            </x14:dxf>
          </x14:cfRule>
          <x14:cfRule type="cellIs" priority="16" operator="equal" id="{47532733-06EC-4FF6-8A7A-309C7C4685C8}">
            <xm:f>'\Users\w.dol\Downloads\[PoD Country Risk Assessment - Iraq.xlsx]Ratings'!#REF!</xm:f>
            <x14:dxf>
              <fill>
                <patternFill>
                  <bgColor theme="5" tint="0.39994506668294322"/>
                </patternFill>
              </fill>
            </x14:dxf>
          </x14:cfRule>
          <x14:cfRule type="cellIs" priority="17" operator="equal" id="{E5623CE2-33AB-49EE-89B1-AAB6446ED506}">
            <xm:f>'\Users\w.dol\Downloads\[PoD Country Risk Assessment - Iraq.xlsx]Ratings'!#REF!</xm:f>
            <x14:dxf>
              <fill>
                <patternFill>
                  <bgColor theme="7" tint="0.39994506668294322"/>
                </patternFill>
              </fill>
            </x14:dxf>
          </x14:cfRule>
          <x14:cfRule type="cellIs" priority="18" operator="equal" id="{B2FCC04B-3AAF-4441-830E-284ABB794504}">
            <xm:f>'\Users\w.dol\Downloads\[PoD Country Risk Assessment - Iraq.xlsx]Ratings'!#REF!</xm:f>
            <x14:dxf>
              <fill>
                <patternFill>
                  <bgColor theme="9" tint="0.39994506668294322"/>
                </patternFill>
              </fill>
            </x14:dxf>
          </x14:cfRule>
          <x14:cfRule type="cellIs" priority="19" operator="equal" id="{A52A244F-F019-4D1F-ACBA-E12C3A5533C8}">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10" operator="equal" id="{94C98F32-EECD-4592-BCC4-008BB53D2786}">
            <xm:f>Ratings!$B$9</xm:f>
            <x14:dxf>
              <fill>
                <patternFill>
                  <bgColor rgb="FFFF0000"/>
                </patternFill>
              </fill>
            </x14:dxf>
          </x14:cfRule>
          <x14:cfRule type="cellIs" priority="11" operator="equal" id="{0F2C1E41-C964-4BDF-9B46-7F2A591265AA}">
            <xm:f>Ratings!$B$8</xm:f>
            <x14:dxf>
              <fill>
                <patternFill>
                  <bgColor theme="5" tint="0.39994506668294322"/>
                </patternFill>
              </fill>
            </x14:dxf>
          </x14:cfRule>
          <x14:cfRule type="cellIs" priority="12" operator="equal" id="{4FDB8F22-A9B0-4262-923A-998BBDDAC4B8}">
            <xm:f>Ratings!$B$7</xm:f>
            <x14:dxf>
              <fill>
                <patternFill>
                  <bgColor theme="7" tint="0.39994506668294322"/>
                </patternFill>
              </fill>
            </x14:dxf>
          </x14:cfRule>
          <x14:cfRule type="cellIs" priority="13" operator="equal" id="{F36517C3-C9AB-4050-B342-7491D3C019D5}">
            <xm:f>Ratings!$B$6</xm:f>
            <x14:dxf>
              <fill>
                <patternFill>
                  <bgColor theme="9" tint="0.39994506668294322"/>
                </patternFill>
              </fill>
            </x14:dxf>
          </x14:cfRule>
          <x14:cfRule type="cellIs" priority="14" operator="equal" id="{BFC07005-A011-4785-B594-2D378B8E8851}">
            <xm:f>Ratings!$B$5</xm:f>
            <x14:dxf>
              <fill>
                <patternFill>
                  <bgColor rgb="FF92D050"/>
                </patternFill>
              </fill>
            </x14:dxf>
          </x14:cfRule>
          <xm:sqref>E1</xm:sqref>
        </x14:conditionalFormatting>
        <x14:conditionalFormatting xmlns:xm="http://schemas.microsoft.com/office/excel/2006/main">
          <x14:cfRule type="cellIs" priority="5" operator="equal" id="{780658AB-445B-411C-A29B-73A5FA061CFB}">
            <xm:f>Ratings!$B$16</xm:f>
            <x14:dxf>
              <fill>
                <patternFill>
                  <bgColor rgb="FFFF0000"/>
                </patternFill>
              </fill>
            </x14:dxf>
          </x14:cfRule>
          <x14:cfRule type="cellIs" priority="6" operator="equal" id="{99743C5C-CEA2-4AEC-8CCF-463F73B46363}">
            <xm:f>Ratings!$B$15</xm:f>
            <x14:dxf>
              <fill>
                <patternFill>
                  <bgColor theme="5" tint="0.39994506668294322"/>
                </patternFill>
              </fill>
            </x14:dxf>
          </x14:cfRule>
          <x14:cfRule type="cellIs" priority="7" operator="equal" id="{0985F962-A4AE-4C3B-BA44-DA4D0B0456C6}">
            <xm:f>Ratings!$B$14</xm:f>
            <x14:dxf>
              <fill>
                <patternFill>
                  <bgColor theme="7" tint="0.39994506668294322"/>
                </patternFill>
              </fill>
            </x14:dxf>
          </x14:cfRule>
          <x14:cfRule type="cellIs" priority="8" operator="equal" id="{C950A48A-A1AA-49AB-8E5D-CFD3C3A45AFC}">
            <xm:f>Ratings!$B$13</xm:f>
            <x14:dxf>
              <fill>
                <patternFill>
                  <bgColor theme="9" tint="0.39994506668294322"/>
                </patternFill>
              </fill>
            </x14:dxf>
          </x14:cfRule>
          <x14:cfRule type="cellIs" priority="9" operator="equal" id="{A950907D-781A-4B3C-8EA0-0E77FFCC3C9E}">
            <xm:f>Ratings!$B$12</xm:f>
            <x14:dxf>
              <fill>
                <patternFill>
                  <bgColor rgb="FF92D050"/>
                </patternFill>
              </fill>
            </x14:dxf>
          </x14:cfRule>
          <xm:sqref>F1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Ratings!$B$19:$B$22</xm:f>
          </x14:formula1>
          <xm:sqref>G4:G6 G8:G9 G11:G13 G15</xm:sqref>
        </x14:dataValidation>
        <x14:dataValidation type="list" allowBlank="1" showInputMessage="1" showErrorMessage="1">
          <x14:formula1>
            <xm:f>Ratings!$B$12:$B$16</xm:f>
          </x14:formula1>
          <xm:sqref>F11:F13 F4:F6 F8:F9 F15</xm:sqref>
        </x14:dataValidation>
        <x14:dataValidation type="list" allowBlank="1" showInputMessage="1" showErrorMessage="1">
          <x14:formula1>
            <xm:f>Ratings!$B$5:$B$9</xm:f>
          </x14:formula1>
          <xm:sqref>E11:E13 E4:E6 E8:E9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0"/>
  <sheetViews>
    <sheetView showGridLines="0" topLeftCell="A8" zoomScale="80" zoomScaleNormal="80" workbookViewId="0">
      <selection activeCell="E12" sqref="E12"/>
    </sheetView>
  </sheetViews>
  <sheetFormatPr defaultColWidth="33.42578125" defaultRowHeight="15" x14ac:dyDescent="0.25"/>
  <cols>
    <col min="1" max="1" width="2" customWidth="1"/>
    <col min="2" max="2" width="5.140625" bestFit="1" customWidth="1"/>
    <col min="3" max="3" width="34.140625" customWidth="1"/>
    <col min="4" max="4" width="48.140625" customWidth="1"/>
    <col min="5" max="5" width="20.7109375" customWidth="1"/>
    <col min="6" max="6" width="19.42578125" customWidth="1"/>
    <col min="7" max="7" width="14.7109375" style="22" customWidth="1"/>
    <col min="8" max="8" width="54.8554687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63.75" x14ac:dyDescent="0.25">
      <c r="B4" s="13" t="str">
        <f>$B$3&amp;"."&amp;Ratings!B25</f>
        <v>1.1</v>
      </c>
      <c r="C4" s="14" t="s">
        <v>215</v>
      </c>
      <c r="D4" s="15" t="s">
        <v>216</v>
      </c>
      <c r="E4" s="13" t="s">
        <v>4</v>
      </c>
      <c r="F4" s="13" t="s">
        <v>14</v>
      </c>
      <c r="G4" s="21" t="s">
        <v>29</v>
      </c>
      <c r="H4" s="15" t="s">
        <v>217</v>
      </c>
      <c r="K4" s="4" t="str">
        <f>IFERROR(VLOOKUP(CONCATENATE(E4,F4),Ratings!$H$3:$I$27,2,FALSE),)</f>
        <v>Orange</v>
      </c>
    </row>
    <row r="5" spans="2:11" ht="63.75" x14ac:dyDescent="0.25">
      <c r="B5" s="13" t="str">
        <f>$B$3&amp;"."&amp;Ratings!B26</f>
        <v>1.2</v>
      </c>
      <c r="C5" s="14" t="s">
        <v>218</v>
      </c>
      <c r="D5" s="15" t="s">
        <v>219</v>
      </c>
      <c r="E5" s="13" t="s">
        <v>4</v>
      </c>
      <c r="F5" s="13" t="s">
        <v>13</v>
      </c>
      <c r="G5" s="21" t="s">
        <v>28</v>
      </c>
      <c r="H5" s="15" t="s">
        <v>220</v>
      </c>
      <c r="K5" s="4" t="str">
        <f>IFERROR(VLOOKUP(CONCATENATE(E5,F5),Ratings!$H$3:$I$27,2,FALSE),)</f>
        <v>Yellow</v>
      </c>
    </row>
    <row r="6" spans="2:11" ht="38.25" x14ac:dyDescent="0.25">
      <c r="B6" s="13" t="str">
        <f>$B$3&amp;"."&amp;Ratings!B27</f>
        <v>1.3</v>
      </c>
      <c r="C6" s="14" t="s">
        <v>221</v>
      </c>
      <c r="D6" s="15" t="s">
        <v>222</v>
      </c>
      <c r="E6" s="13" t="s">
        <v>4</v>
      </c>
      <c r="F6" s="13" t="s">
        <v>15</v>
      </c>
      <c r="G6" s="21" t="s">
        <v>28</v>
      </c>
      <c r="H6" s="15" t="s">
        <v>223</v>
      </c>
      <c r="K6" s="4" t="str">
        <f>IFERROR(VLOOKUP(CONCATENATE(E6,F6),Ratings!$H$3:$I$27,2,FALSE),)</f>
        <v>Orange</v>
      </c>
    </row>
    <row r="7" spans="2:11" ht="76.5" x14ac:dyDescent="0.25">
      <c r="B7" s="13" t="str">
        <f>$B$3&amp;"."&amp;Ratings!B28</f>
        <v>1.4</v>
      </c>
      <c r="C7" s="14" t="s">
        <v>58</v>
      </c>
      <c r="D7" s="15" t="s">
        <v>224</v>
      </c>
      <c r="E7" s="13" t="s">
        <v>4</v>
      </c>
      <c r="F7" s="13" t="s">
        <v>14</v>
      </c>
      <c r="G7" s="21" t="s">
        <v>28</v>
      </c>
      <c r="H7" s="15" t="s">
        <v>225</v>
      </c>
      <c r="K7" s="4" t="str">
        <f>IFERROR(VLOOKUP(CONCATENATE(E7,F7),Ratings!$H$3:$I$27,2,FALSE),)</f>
        <v>Orange</v>
      </c>
    </row>
    <row r="8" spans="2:11" ht="38.25" x14ac:dyDescent="0.25">
      <c r="B8" s="13" t="str">
        <f>$B$3&amp;"."&amp;Ratings!B29</f>
        <v>1.5</v>
      </c>
      <c r="C8" s="14" t="s">
        <v>59</v>
      </c>
      <c r="D8" s="15" t="s">
        <v>226</v>
      </c>
      <c r="E8" s="13" t="s">
        <v>4</v>
      </c>
      <c r="F8" s="13" t="s">
        <v>12</v>
      </c>
      <c r="G8" s="21" t="s">
        <v>28</v>
      </c>
      <c r="H8" s="15" t="s">
        <v>227</v>
      </c>
      <c r="K8" s="4" t="str">
        <f>IFERROR(VLOOKUP(CONCATENATE(E8,F8),Ratings!$H$3:$I$27,2,FALSE),)</f>
        <v>Green</v>
      </c>
    </row>
    <row r="9" spans="2:11" x14ac:dyDescent="0.25">
      <c r="B9" s="12">
        <v>2</v>
      </c>
      <c r="C9" s="38" t="s">
        <v>23</v>
      </c>
      <c r="D9" s="39"/>
      <c r="E9" s="39"/>
      <c r="F9" s="39"/>
      <c r="G9" s="39"/>
      <c r="H9" s="40"/>
      <c r="K9" s="4">
        <f>IFERROR(VLOOKUP(CONCATENATE(E9,F9),Ratings!$H$3:$I$27,2,FALSE),)</f>
        <v>0</v>
      </c>
    </row>
    <row r="10" spans="2:11" ht="51" x14ac:dyDescent="0.25">
      <c r="B10" s="13" t="str">
        <f>$B$9&amp;"."&amp;Ratings!B25</f>
        <v>2.1</v>
      </c>
      <c r="C10" s="14" t="s">
        <v>60</v>
      </c>
      <c r="D10" s="15" t="s">
        <v>61</v>
      </c>
      <c r="E10" s="13" t="s">
        <v>4</v>
      </c>
      <c r="F10" s="13" t="s">
        <v>13</v>
      </c>
      <c r="G10" s="21" t="s">
        <v>28</v>
      </c>
      <c r="H10" s="15" t="s">
        <v>228</v>
      </c>
      <c r="K10" s="4" t="str">
        <f>IFERROR(VLOOKUP(CONCATENATE(E10,F10),Ratings!$H$3:$I$27,2,FALSE),)</f>
        <v>Yellow</v>
      </c>
    </row>
    <row r="11" spans="2:11" ht="36" customHeight="1" x14ac:dyDescent="0.25">
      <c r="B11" s="13" t="str">
        <f>$B$9&amp;"."&amp;Ratings!B26</f>
        <v>2.2</v>
      </c>
      <c r="C11" s="14" t="s">
        <v>62</v>
      </c>
      <c r="D11" s="15" t="s">
        <v>229</v>
      </c>
      <c r="E11" s="13" t="s">
        <v>4</v>
      </c>
      <c r="F11" s="13" t="s">
        <v>14</v>
      </c>
      <c r="G11" s="21" t="s">
        <v>28</v>
      </c>
      <c r="H11" s="15" t="s">
        <v>230</v>
      </c>
      <c r="K11" s="4" t="str">
        <f>IFERROR(VLOOKUP(CONCATENATE(E11,F11),Ratings!$H$3:$I$27,2,FALSE),)</f>
        <v>Orange</v>
      </c>
    </row>
    <row r="12" spans="2:11" ht="63.75" x14ac:dyDescent="0.25">
      <c r="B12" s="13" t="str">
        <f>$B$9&amp;"."&amp;Ratings!B27</f>
        <v>2.3</v>
      </c>
      <c r="C12" s="14" t="s">
        <v>74</v>
      </c>
      <c r="D12" s="15" t="s">
        <v>231</v>
      </c>
      <c r="E12" s="13" t="s">
        <v>6</v>
      </c>
      <c r="F12" s="13" t="s">
        <v>14</v>
      </c>
      <c r="G12" s="21" t="s">
        <v>28</v>
      </c>
      <c r="H12" s="15" t="s">
        <v>232</v>
      </c>
      <c r="K12" s="4" t="str">
        <f>IFERROR(VLOOKUP(CONCATENATE(E12,F12),Ratings!$H$3:$I$27,2,FALSE),)</f>
        <v>Orange</v>
      </c>
    </row>
    <row r="13" spans="2:11" x14ac:dyDescent="0.25">
      <c r="B13" s="12">
        <v>3</v>
      </c>
      <c r="C13" s="38" t="s">
        <v>24</v>
      </c>
      <c r="D13" s="39"/>
      <c r="E13" s="39"/>
      <c r="F13" s="39"/>
      <c r="G13" s="39"/>
      <c r="H13" s="40"/>
      <c r="K13" s="4">
        <f>IFERROR(VLOOKUP(CONCATENATE(E13,F13),Ratings!$H$3:$I$27,2,FALSE),)</f>
        <v>0</v>
      </c>
    </row>
    <row r="14" spans="2:11" ht="38.25" x14ac:dyDescent="0.25">
      <c r="B14" s="13" t="str">
        <f>$B$13&amp;"."&amp;Ratings!B25</f>
        <v>3.1</v>
      </c>
      <c r="C14" s="14" t="s">
        <v>63</v>
      </c>
      <c r="D14" s="15" t="s">
        <v>233</v>
      </c>
      <c r="E14" s="13" t="s">
        <v>6</v>
      </c>
      <c r="F14" s="13" t="s">
        <v>14</v>
      </c>
      <c r="G14" s="21" t="s">
        <v>28</v>
      </c>
      <c r="H14" s="15" t="s">
        <v>234</v>
      </c>
      <c r="K14" s="4" t="str">
        <f>IFERROR(VLOOKUP(CONCATENATE(E14,F14),Ratings!$H$3:$I$27,2,FALSE),)</f>
        <v>Orange</v>
      </c>
    </row>
    <row r="15" spans="2:11" ht="63.75" x14ac:dyDescent="0.25">
      <c r="B15" s="13" t="str">
        <f>$B$13&amp;"."&amp;Ratings!B26</f>
        <v>3.2</v>
      </c>
      <c r="C15" s="14" t="s">
        <v>21</v>
      </c>
      <c r="D15" s="15" t="s">
        <v>75</v>
      </c>
      <c r="E15" s="13" t="s">
        <v>76</v>
      </c>
      <c r="F15" s="13" t="s">
        <v>14</v>
      </c>
      <c r="G15" s="21" t="s">
        <v>28</v>
      </c>
      <c r="H15" s="15" t="s">
        <v>235</v>
      </c>
      <c r="K15" s="4" t="str">
        <f>IFERROR(VLOOKUP(CONCATENATE(E15,F15),Ratings!$H$3:$I$27,2,FALSE),)</f>
        <v>Orange</v>
      </c>
    </row>
    <row r="16" spans="2:11" ht="63.75" x14ac:dyDescent="0.25">
      <c r="B16" s="13" t="str">
        <f>$B$13&amp;"."&amp;Ratings!B27</f>
        <v>3.3</v>
      </c>
      <c r="C16" s="14" t="s">
        <v>48</v>
      </c>
      <c r="D16" s="15" t="s">
        <v>236</v>
      </c>
      <c r="E16" s="13" t="s">
        <v>6</v>
      </c>
      <c r="F16" s="13" t="s">
        <v>13</v>
      </c>
      <c r="G16" s="21" t="s">
        <v>28</v>
      </c>
      <c r="H16" s="15" t="s">
        <v>237</v>
      </c>
      <c r="K16" s="4" t="str">
        <f>IFERROR(VLOOKUP(CONCATENATE(E16,F16),Ratings!$H$3:$I$27,2,FALSE),)</f>
        <v>Orange</v>
      </c>
    </row>
    <row r="17" spans="2:11" x14ac:dyDescent="0.25">
      <c r="B17" s="12">
        <v>4</v>
      </c>
      <c r="C17" s="38" t="s">
        <v>25</v>
      </c>
      <c r="D17" s="39"/>
      <c r="E17" s="39"/>
      <c r="F17" s="39"/>
      <c r="G17" s="39"/>
      <c r="H17" s="40"/>
      <c r="K17" s="4">
        <f>IFERROR(VLOOKUP(CONCATENATE(E17,F17),Ratings!$H$3:$I$27,2,FALSE),)</f>
        <v>0</v>
      </c>
    </row>
    <row r="18" spans="2:11" ht="25.5" x14ac:dyDescent="0.25">
      <c r="B18" s="13" t="str">
        <f>$B$17&amp;"."&amp;Ratings!B25</f>
        <v>4.1</v>
      </c>
      <c r="C18" s="14" t="s">
        <v>238</v>
      </c>
      <c r="D18" s="15" t="s">
        <v>239</v>
      </c>
      <c r="E18" s="13" t="s">
        <v>4</v>
      </c>
      <c r="F18" s="13" t="s">
        <v>13</v>
      </c>
      <c r="G18" s="21" t="s">
        <v>28</v>
      </c>
      <c r="H18" s="15" t="s">
        <v>240</v>
      </c>
      <c r="K18" s="4" t="str">
        <f>IFERROR(VLOOKUP(CONCATENATE(E18,F18),Ratings!$H$3:$I$27,2,FALSE),)</f>
        <v>Yellow</v>
      </c>
    </row>
    <row r="19" spans="2:11" ht="63.75" x14ac:dyDescent="0.25">
      <c r="B19" s="13" t="str">
        <f>$B$17&amp;"."&amp;Ratings!B26</f>
        <v>4.2</v>
      </c>
      <c r="C19" s="14" t="s">
        <v>77</v>
      </c>
      <c r="D19" s="15" t="s">
        <v>241</v>
      </c>
      <c r="E19" s="13" t="s">
        <v>6</v>
      </c>
      <c r="F19" s="13" t="s">
        <v>13</v>
      </c>
      <c r="G19" s="21" t="s">
        <v>28</v>
      </c>
      <c r="H19" s="15" t="s">
        <v>242</v>
      </c>
      <c r="K19" s="4" t="str">
        <f>IFERROR(VLOOKUP(CONCATENATE(E19,F19),Ratings!$H$3:$I$27,2,FALSE),)</f>
        <v>Orange</v>
      </c>
    </row>
    <row r="20" spans="2:11" ht="51" x14ac:dyDescent="0.25">
      <c r="B20" s="13" t="str">
        <f>$B$17&amp;"."&amp;Ratings!B27</f>
        <v>4.3</v>
      </c>
      <c r="C20" s="14" t="s">
        <v>243</v>
      </c>
      <c r="D20" s="15" t="s">
        <v>244</v>
      </c>
      <c r="E20" s="13" t="s">
        <v>4</v>
      </c>
      <c r="F20" s="13" t="s">
        <v>13</v>
      </c>
      <c r="G20" s="21" t="s">
        <v>29</v>
      </c>
      <c r="H20" s="15" t="s">
        <v>245</v>
      </c>
      <c r="K20" s="4" t="str">
        <f>IFERROR(VLOOKUP(CONCATENATE(E20,F20),Ratings!$H$3:$I$27,2,FALSE),)</f>
        <v>Yellow</v>
      </c>
    </row>
  </sheetData>
  <mergeCells count="4">
    <mergeCell ref="C3:H3"/>
    <mergeCell ref="C9:H9"/>
    <mergeCell ref="C13:H13"/>
    <mergeCell ref="C17:H17"/>
  </mergeCells>
  <conditionalFormatting sqref="B2:B7 B9:B19 B21:B1048576">
    <cfRule type="expression" dxfId="717" priority="48">
      <formula>K2="Red"</formula>
    </cfRule>
    <cfRule type="expression" dxfId="716" priority="49">
      <formula>K2="Orange"</formula>
    </cfRule>
    <cfRule type="expression" dxfId="715" priority="50">
      <formula>K2="Yellow"</formula>
    </cfRule>
    <cfRule type="expression" dxfId="714" priority="51">
      <formula>K2="Green"</formula>
    </cfRule>
  </conditionalFormatting>
  <conditionalFormatting sqref="B1">
    <cfRule type="expression" dxfId="713" priority="29">
      <formula>K1="Red"</formula>
    </cfRule>
    <cfRule type="expression" dxfId="712" priority="30">
      <formula>K1="Orange"</formula>
    </cfRule>
    <cfRule type="expression" dxfId="711" priority="31">
      <formula>K1="Yellow"</formula>
    </cfRule>
    <cfRule type="expression" dxfId="710" priority="32">
      <formula>K1="Green"</formula>
    </cfRule>
  </conditionalFormatting>
  <conditionalFormatting sqref="B8">
    <cfRule type="expression" dxfId="709" priority="15">
      <formula>K8="Red"</formula>
    </cfRule>
    <cfRule type="expression" dxfId="708" priority="16">
      <formula>K8="Orange"</formula>
    </cfRule>
    <cfRule type="expression" dxfId="707" priority="17">
      <formula>K8="Yellow"</formula>
    </cfRule>
    <cfRule type="expression" dxfId="706" priority="18">
      <formula>K8="Green"</formula>
    </cfRule>
  </conditionalFormatting>
  <conditionalFormatting sqref="B20">
    <cfRule type="expression" dxfId="705" priority="1">
      <formula>K20="Red"</formula>
    </cfRule>
    <cfRule type="expression" dxfId="704" priority="2">
      <formula>K20="Orange"</formula>
    </cfRule>
    <cfRule type="expression" dxfId="703" priority="3">
      <formula>K20="Yellow"</formula>
    </cfRule>
    <cfRule type="expression" dxfId="702" priority="4">
      <formula>K20="Green"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57" operator="equal" id="{B2997C87-6E6F-482E-8C22-A476FC2136C8}">
            <xm:f>Ratings!$B$9</xm:f>
            <x14:dxf>
              <fill>
                <patternFill>
                  <bgColor rgb="FFFF0000"/>
                </patternFill>
              </fill>
            </x14:dxf>
          </x14:cfRule>
          <x14:cfRule type="cellIs" priority="58" operator="equal" id="{91E0DAF3-D296-421D-9ADC-2111FB9C7546}">
            <xm:f>Ratings!$B$8</xm:f>
            <x14:dxf>
              <fill>
                <patternFill>
                  <bgColor theme="5" tint="0.39994506668294322"/>
                </patternFill>
              </fill>
            </x14:dxf>
          </x14:cfRule>
          <x14:cfRule type="cellIs" priority="59" operator="equal" id="{44C12557-51F7-401F-8707-75885D730A4E}">
            <xm:f>Ratings!$B$7</xm:f>
            <x14:dxf>
              <fill>
                <patternFill>
                  <bgColor theme="7" tint="0.39994506668294322"/>
                </patternFill>
              </fill>
            </x14:dxf>
          </x14:cfRule>
          <x14:cfRule type="cellIs" priority="60" operator="equal" id="{D886D683-1451-483B-9923-5544FBDE48C7}">
            <xm:f>Ratings!$B$6</xm:f>
            <x14:dxf>
              <fill>
                <patternFill>
                  <bgColor theme="9" tint="0.39994506668294322"/>
                </patternFill>
              </fill>
            </x14:dxf>
          </x14:cfRule>
          <x14:cfRule type="cellIs" priority="61" operator="equal" id="{FF45F236-36A6-468E-A3B4-337A201C613A}">
            <xm:f>Ratings!$B$5</xm:f>
            <x14:dxf>
              <fill>
                <patternFill>
                  <bgColor rgb="FF92D050"/>
                </patternFill>
              </fill>
            </x14:dxf>
          </x14:cfRule>
          <xm:sqref>E2:E7 E9:E19 E21:E1048576</xm:sqref>
        </x14:conditionalFormatting>
        <x14:conditionalFormatting xmlns:xm="http://schemas.microsoft.com/office/excel/2006/main">
          <x14:cfRule type="cellIs" priority="52" operator="equal" id="{43350415-8D46-43DC-9635-8449928B0730}">
            <xm:f>Ratings!$B$16</xm:f>
            <x14:dxf>
              <fill>
                <patternFill>
                  <bgColor rgb="FFFF0000"/>
                </patternFill>
              </fill>
            </x14:dxf>
          </x14:cfRule>
          <x14:cfRule type="cellIs" priority="53" operator="equal" id="{0A7685CE-8B4C-4998-B726-948CA884CE80}">
            <xm:f>Ratings!$B$15</xm:f>
            <x14:dxf>
              <fill>
                <patternFill>
                  <bgColor theme="5" tint="0.39994506668294322"/>
                </patternFill>
              </fill>
            </x14:dxf>
          </x14:cfRule>
          <x14:cfRule type="cellIs" priority="54" operator="equal" id="{368A2667-B202-4834-8964-D5EB47ABC1FA}">
            <xm:f>Ratings!$B$14</xm:f>
            <x14:dxf>
              <fill>
                <patternFill>
                  <bgColor theme="7" tint="0.39994506668294322"/>
                </patternFill>
              </fill>
            </x14:dxf>
          </x14:cfRule>
          <x14:cfRule type="cellIs" priority="55" operator="equal" id="{B689AFE6-71A3-4963-844F-B08EA264207E}">
            <xm:f>Ratings!$B$13</xm:f>
            <x14:dxf>
              <fill>
                <patternFill>
                  <bgColor theme="9" tint="0.39994506668294322"/>
                </patternFill>
              </fill>
            </x14:dxf>
          </x14:cfRule>
          <x14:cfRule type="cellIs" priority="56" operator="equal" id="{E41071FD-3C66-43D3-AF3E-EA32785F2F47}">
            <xm:f>Ratings!$B$12</xm:f>
            <x14:dxf>
              <fill>
                <patternFill>
                  <bgColor rgb="FF92D050"/>
                </patternFill>
              </fill>
            </x14:dxf>
          </x14:cfRule>
          <xm:sqref>F2:F7 F9:F19 F21:F1048576</xm:sqref>
        </x14:conditionalFormatting>
        <x14:conditionalFormatting xmlns:xm="http://schemas.microsoft.com/office/excel/2006/main">
          <x14:cfRule type="cellIs" priority="43" operator="equal" id="{701E5C56-B4DF-4742-A5A2-FBE1E8FD88B6}">
            <xm:f>'\Users\w.dol\Downloads\[PoD Country Risk Assessment - Iraq.xlsx]Ratings'!#REF!</xm:f>
            <x14:dxf>
              <fill>
                <patternFill>
                  <bgColor rgb="FFFF0000"/>
                </patternFill>
              </fill>
            </x14:dxf>
          </x14:cfRule>
          <x14:cfRule type="cellIs" priority="44" operator="equal" id="{0F4CE78D-A3A3-48E5-BBC2-708700D8AFC6}">
            <xm:f>'\Users\w.dol\Downloads\[PoD Country Risk Assessment - Iraq.xlsx]Ratings'!#REF!</xm:f>
            <x14:dxf>
              <fill>
                <patternFill>
                  <bgColor theme="5" tint="0.39994506668294322"/>
                </patternFill>
              </fill>
            </x14:dxf>
          </x14:cfRule>
          <x14:cfRule type="cellIs" priority="45" operator="equal" id="{3E7FFE67-5A03-4A81-812C-D758836CAB26}">
            <xm:f>'\Users\w.dol\Downloads\[PoD Country Risk Assessment - Iraq.xlsx]Ratings'!#REF!</xm:f>
            <x14:dxf>
              <fill>
                <patternFill>
                  <bgColor theme="7" tint="0.39994506668294322"/>
                </patternFill>
              </fill>
            </x14:dxf>
          </x14:cfRule>
          <x14:cfRule type="cellIs" priority="46" operator="equal" id="{D7F388FB-4977-4D2E-9C23-64CC5021C15D}">
            <xm:f>'\Users\w.dol\Downloads\[PoD Country Risk Assessment - Iraq.xlsx]Ratings'!#REF!</xm:f>
            <x14:dxf>
              <fill>
                <patternFill>
                  <bgColor theme="9" tint="0.39994506668294322"/>
                </patternFill>
              </fill>
            </x14:dxf>
          </x14:cfRule>
          <x14:cfRule type="cellIs" priority="47" operator="equal" id="{D7EB02E5-3C6B-4477-8A4A-F4DF3E16FB6C}">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38" operator="equal" id="{D9C76023-3839-4FCC-8011-1DD0B03D7C08}">
            <xm:f>Ratings!$B$9</xm:f>
            <x14:dxf>
              <fill>
                <patternFill>
                  <bgColor rgb="FFFF0000"/>
                </patternFill>
              </fill>
            </x14:dxf>
          </x14:cfRule>
          <x14:cfRule type="cellIs" priority="39" operator="equal" id="{6FF9D8F4-314A-40C9-9FBB-A3382284AE65}">
            <xm:f>Ratings!$B$8</xm:f>
            <x14:dxf>
              <fill>
                <patternFill>
                  <bgColor theme="5" tint="0.39994506668294322"/>
                </patternFill>
              </fill>
            </x14:dxf>
          </x14:cfRule>
          <x14:cfRule type="cellIs" priority="40" operator="equal" id="{EFE3AD7B-F9F1-42A8-87FB-35444C23793E}">
            <xm:f>Ratings!$B$7</xm:f>
            <x14:dxf>
              <fill>
                <patternFill>
                  <bgColor theme="7" tint="0.39994506668294322"/>
                </patternFill>
              </fill>
            </x14:dxf>
          </x14:cfRule>
          <x14:cfRule type="cellIs" priority="41" operator="equal" id="{A04313C3-E7D5-42E3-A331-02E0F37C8112}">
            <xm:f>Ratings!$B$6</xm:f>
            <x14:dxf>
              <fill>
                <patternFill>
                  <bgColor theme="9" tint="0.39994506668294322"/>
                </patternFill>
              </fill>
            </x14:dxf>
          </x14:cfRule>
          <x14:cfRule type="cellIs" priority="42" operator="equal" id="{F1074018-03F2-4B12-A6BD-22194BA68A30}">
            <xm:f>Ratings!$B$5</xm:f>
            <x14:dxf>
              <fill>
                <patternFill>
                  <bgColor rgb="FF92D050"/>
                </patternFill>
              </fill>
            </x14:dxf>
          </x14:cfRule>
          <xm:sqref>E1</xm:sqref>
        </x14:conditionalFormatting>
        <x14:conditionalFormatting xmlns:xm="http://schemas.microsoft.com/office/excel/2006/main">
          <x14:cfRule type="cellIs" priority="33" operator="equal" id="{563B6980-FF26-4D2E-853A-6CCCFD20D1F3}">
            <xm:f>Ratings!$B$16</xm:f>
            <x14:dxf>
              <fill>
                <patternFill>
                  <bgColor rgb="FFFF0000"/>
                </patternFill>
              </fill>
            </x14:dxf>
          </x14:cfRule>
          <x14:cfRule type="cellIs" priority="34" operator="equal" id="{119F0FBB-2B25-4BF3-AC8D-1C11A13C02D7}">
            <xm:f>Ratings!$B$15</xm:f>
            <x14:dxf>
              <fill>
                <patternFill>
                  <bgColor theme="5" tint="0.39994506668294322"/>
                </patternFill>
              </fill>
            </x14:dxf>
          </x14:cfRule>
          <x14:cfRule type="cellIs" priority="35" operator="equal" id="{86BCD515-8FA7-4174-99AB-3F2490D696E8}">
            <xm:f>Ratings!$B$14</xm:f>
            <x14:dxf>
              <fill>
                <patternFill>
                  <bgColor theme="7" tint="0.39994506668294322"/>
                </patternFill>
              </fill>
            </x14:dxf>
          </x14:cfRule>
          <x14:cfRule type="cellIs" priority="36" operator="equal" id="{B4B14CCE-C8D7-4593-BD50-8C3710069FFE}">
            <xm:f>Ratings!$B$13</xm:f>
            <x14:dxf>
              <fill>
                <patternFill>
                  <bgColor theme="9" tint="0.39994506668294322"/>
                </patternFill>
              </fill>
            </x14:dxf>
          </x14:cfRule>
          <x14:cfRule type="cellIs" priority="37" operator="equal" id="{6F533AE7-71AA-4F13-89FB-4BE2506088E4}">
            <xm:f>Ratings!$B$12</xm:f>
            <x14:dxf>
              <fill>
                <patternFill>
                  <bgColor rgb="FF92D050"/>
                </patternFill>
              </fill>
            </x14:dxf>
          </x14:cfRule>
          <xm:sqref>F1</xm:sqref>
        </x14:conditionalFormatting>
        <x14:conditionalFormatting xmlns:xm="http://schemas.microsoft.com/office/excel/2006/main">
          <x14:cfRule type="cellIs" priority="24" operator="equal" id="{99017E66-B1E4-47B4-A865-85EDC05AEA4C}">
            <xm:f>Ratings!$B$9</xm:f>
            <x14:dxf>
              <fill>
                <patternFill>
                  <bgColor rgb="FFFF0000"/>
                </patternFill>
              </fill>
            </x14:dxf>
          </x14:cfRule>
          <x14:cfRule type="cellIs" priority="25" operator="equal" id="{840A8844-014B-4617-85CA-0D9A60DB8232}">
            <xm:f>Ratings!$B$8</xm:f>
            <x14:dxf>
              <fill>
                <patternFill>
                  <bgColor theme="5" tint="0.39994506668294322"/>
                </patternFill>
              </fill>
            </x14:dxf>
          </x14:cfRule>
          <x14:cfRule type="cellIs" priority="26" operator="equal" id="{B7450A1B-CD69-4E72-9CB2-C3EBE5A3F12E}">
            <xm:f>Ratings!$B$7</xm:f>
            <x14:dxf>
              <fill>
                <patternFill>
                  <bgColor theme="7" tint="0.39994506668294322"/>
                </patternFill>
              </fill>
            </x14:dxf>
          </x14:cfRule>
          <x14:cfRule type="cellIs" priority="27" operator="equal" id="{5EC8B3F9-9FBF-4D82-AD64-4ED0D0ED826F}">
            <xm:f>Ratings!$B$6</xm:f>
            <x14:dxf>
              <fill>
                <patternFill>
                  <bgColor theme="9" tint="0.39994506668294322"/>
                </patternFill>
              </fill>
            </x14:dxf>
          </x14:cfRule>
          <x14:cfRule type="cellIs" priority="28" operator="equal" id="{547D82EB-6D3B-4203-8216-BBAF670120EF}">
            <xm:f>Ratings!$B$5</xm:f>
            <x14:dxf>
              <fill>
                <patternFill>
                  <bgColor rgb="FF92D050"/>
                </patternFill>
              </fill>
            </x14:dxf>
          </x14:cfRule>
          <xm:sqref>E8</xm:sqref>
        </x14:conditionalFormatting>
        <x14:conditionalFormatting xmlns:xm="http://schemas.microsoft.com/office/excel/2006/main">
          <x14:cfRule type="cellIs" priority="19" operator="equal" id="{2D7AFF73-15EC-48FA-A242-D3D3B045BF68}">
            <xm:f>Ratings!$B$16</xm:f>
            <x14:dxf>
              <fill>
                <patternFill>
                  <bgColor rgb="FFFF0000"/>
                </patternFill>
              </fill>
            </x14:dxf>
          </x14:cfRule>
          <x14:cfRule type="cellIs" priority="20" operator="equal" id="{4C6E58DE-1195-4875-A422-4A3F59078E61}">
            <xm:f>Ratings!$B$15</xm:f>
            <x14:dxf>
              <fill>
                <patternFill>
                  <bgColor theme="5" tint="0.39994506668294322"/>
                </patternFill>
              </fill>
            </x14:dxf>
          </x14:cfRule>
          <x14:cfRule type="cellIs" priority="21" operator="equal" id="{22592422-705E-4E81-AA3D-A1A2651B2217}">
            <xm:f>Ratings!$B$14</xm:f>
            <x14:dxf>
              <fill>
                <patternFill>
                  <bgColor theme="7" tint="0.39994506668294322"/>
                </patternFill>
              </fill>
            </x14:dxf>
          </x14:cfRule>
          <x14:cfRule type="cellIs" priority="22" operator="equal" id="{670B6E7D-C817-40D7-8817-CF8AE28D247C}">
            <xm:f>Ratings!$B$13</xm:f>
            <x14:dxf>
              <fill>
                <patternFill>
                  <bgColor theme="9" tint="0.39994506668294322"/>
                </patternFill>
              </fill>
            </x14:dxf>
          </x14:cfRule>
          <x14:cfRule type="cellIs" priority="23" operator="equal" id="{FD159E3E-86DB-4C6E-8547-C080EB6930E9}">
            <xm:f>Ratings!$B$12</xm:f>
            <x14:dxf>
              <fill>
                <patternFill>
                  <bgColor rgb="FF92D050"/>
                </patternFill>
              </fill>
            </x14:dxf>
          </x14:cfRule>
          <xm:sqref>F8</xm:sqref>
        </x14:conditionalFormatting>
        <x14:conditionalFormatting xmlns:xm="http://schemas.microsoft.com/office/excel/2006/main">
          <x14:cfRule type="cellIs" priority="10" operator="equal" id="{C8DD42F3-3E16-4878-A982-F1C32D9358F9}">
            <xm:f>Ratings!$B$9</xm:f>
            <x14:dxf>
              <fill>
                <patternFill>
                  <bgColor rgb="FFFF0000"/>
                </patternFill>
              </fill>
            </x14:dxf>
          </x14:cfRule>
          <x14:cfRule type="cellIs" priority="11" operator="equal" id="{6F850412-7A84-4311-9251-3B76F478EE17}">
            <xm:f>Ratings!$B$8</xm:f>
            <x14:dxf>
              <fill>
                <patternFill>
                  <bgColor theme="5" tint="0.39994506668294322"/>
                </patternFill>
              </fill>
            </x14:dxf>
          </x14:cfRule>
          <x14:cfRule type="cellIs" priority="12" operator="equal" id="{39DDDC1B-8F83-4C04-91CA-CA078D9BBE4D}">
            <xm:f>Ratings!$B$7</xm:f>
            <x14:dxf>
              <fill>
                <patternFill>
                  <bgColor theme="7" tint="0.39994506668294322"/>
                </patternFill>
              </fill>
            </x14:dxf>
          </x14:cfRule>
          <x14:cfRule type="cellIs" priority="13" operator="equal" id="{32591611-8B41-4549-AF44-BFE48849D97D}">
            <xm:f>Ratings!$B$6</xm:f>
            <x14:dxf>
              <fill>
                <patternFill>
                  <bgColor theme="9" tint="0.39994506668294322"/>
                </patternFill>
              </fill>
            </x14:dxf>
          </x14:cfRule>
          <x14:cfRule type="cellIs" priority="14" operator="equal" id="{5178416E-F55C-44AD-B737-93C909E47DD8}">
            <xm:f>Ratings!$B$5</xm:f>
            <x14:dxf>
              <fill>
                <patternFill>
                  <bgColor rgb="FF92D050"/>
                </patternFill>
              </fill>
            </x14:dxf>
          </x14:cfRule>
          <xm:sqref>E20</xm:sqref>
        </x14:conditionalFormatting>
        <x14:conditionalFormatting xmlns:xm="http://schemas.microsoft.com/office/excel/2006/main">
          <x14:cfRule type="cellIs" priority="5" operator="equal" id="{26EC39D9-79B7-48D2-AB73-C06A164F8BFF}">
            <xm:f>Ratings!$B$16</xm:f>
            <x14:dxf>
              <fill>
                <patternFill>
                  <bgColor rgb="FFFF0000"/>
                </patternFill>
              </fill>
            </x14:dxf>
          </x14:cfRule>
          <x14:cfRule type="cellIs" priority="6" operator="equal" id="{91BA546D-94E0-48D0-B1C9-67B0C3A60E3F}">
            <xm:f>Ratings!$B$15</xm:f>
            <x14:dxf>
              <fill>
                <patternFill>
                  <bgColor theme="5" tint="0.39994506668294322"/>
                </patternFill>
              </fill>
            </x14:dxf>
          </x14:cfRule>
          <x14:cfRule type="cellIs" priority="7" operator="equal" id="{625A3054-34CC-4AAD-BDDD-1E21097B3446}">
            <xm:f>Ratings!$B$14</xm:f>
            <x14:dxf>
              <fill>
                <patternFill>
                  <bgColor theme="7" tint="0.39994506668294322"/>
                </patternFill>
              </fill>
            </x14:dxf>
          </x14:cfRule>
          <x14:cfRule type="cellIs" priority="8" operator="equal" id="{1C1E1BE1-D990-494F-B07A-A13F3CD73ABF}">
            <xm:f>Ratings!$B$13</xm:f>
            <x14:dxf>
              <fill>
                <patternFill>
                  <bgColor theme="9" tint="0.39994506668294322"/>
                </patternFill>
              </fill>
            </x14:dxf>
          </x14:cfRule>
          <x14:cfRule type="cellIs" priority="9" operator="equal" id="{BC0A6208-9E27-4765-B1B0-56F13C9F3A0B}">
            <xm:f>Ratings!$B$12</xm:f>
            <x14:dxf>
              <fill>
                <patternFill>
                  <bgColor rgb="FF92D050"/>
                </patternFill>
              </fill>
            </x14:dxf>
          </x14:cfRule>
          <xm:sqref>F20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Ratings!$B$19:$B$22</xm:f>
          </x14:formula1>
          <xm:sqref>G18:G20 G10:G12 G14:G16 G4:G8</xm:sqref>
        </x14:dataValidation>
        <x14:dataValidation type="list" allowBlank="1" showInputMessage="1" showErrorMessage="1">
          <x14:formula1>
            <xm:f>Ratings!$B$12:$B$16</xm:f>
          </x14:formula1>
          <xm:sqref>F14:F16 F18:F20 F10:F12 F4:F8</xm:sqref>
        </x14:dataValidation>
        <x14:dataValidation type="list" allowBlank="1" showInputMessage="1" showErrorMessage="1">
          <x14:formula1>
            <xm:f>Ratings!$B$5:$B$9</xm:f>
          </x14:formula1>
          <xm:sqref>E14:E16 E18:E20 E10:E12 E4:E8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zoomScale="80" zoomScaleNormal="80" workbookViewId="0">
      <selection activeCell="B7" sqref="B7"/>
    </sheetView>
  </sheetViews>
  <sheetFormatPr defaultColWidth="33.42578125" defaultRowHeight="15" x14ac:dyDescent="0.25"/>
  <cols>
    <col min="1" max="1" width="2" customWidth="1"/>
    <col min="2" max="2" width="5.140625" bestFit="1" customWidth="1"/>
    <col min="3" max="3" width="34.140625" customWidth="1"/>
    <col min="4" max="4" width="51" customWidth="1"/>
    <col min="5" max="5" width="20.7109375" customWidth="1"/>
    <col min="6" max="6" width="19.42578125" customWidth="1"/>
    <col min="7" max="7" width="14.7109375" style="22" customWidth="1"/>
    <col min="8" max="8" width="52.7109375" style="28"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29" t="s">
        <v>19</v>
      </c>
      <c r="K2" s="3"/>
    </row>
    <row r="3" spans="2:11" x14ac:dyDescent="0.25">
      <c r="B3" s="12">
        <v>1</v>
      </c>
      <c r="C3" s="38" t="s">
        <v>22</v>
      </c>
      <c r="D3" s="39"/>
      <c r="E3" s="39"/>
      <c r="F3" s="39"/>
      <c r="G3" s="39"/>
      <c r="H3" s="40"/>
      <c r="K3" s="4"/>
    </row>
    <row r="4" spans="2:11" ht="51" x14ac:dyDescent="0.25">
      <c r="B4" s="13" t="str">
        <f>$B$3&amp;"."&amp;Ratings!B25</f>
        <v>1.1</v>
      </c>
      <c r="C4" s="14" t="s">
        <v>78</v>
      </c>
      <c r="D4" s="15" t="s">
        <v>246</v>
      </c>
      <c r="E4" s="13" t="s">
        <v>4</v>
      </c>
      <c r="F4" s="13" t="s">
        <v>13</v>
      </c>
      <c r="G4" s="21" t="s">
        <v>29</v>
      </c>
      <c r="H4" s="23" t="s">
        <v>79</v>
      </c>
      <c r="K4" s="4" t="str">
        <f>IFERROR(VLOOKUP(CONCATENATE(E4,F4),Ratings!$H$3:$I$27,2,FALSE),)</f>
        <v>Yellow</v>
      </c>
    </row>
    <row r="5" spans="2:11" ht="30" customHeight="1" x14ac:dyDescent="0.25">
      <c r="B5" s="13" t="str">
        <f>$B$3&amp;"."&amp;Ratings!B26</f>
        <v>1.2</v>
      </c>
      <c r="C5" s="14" t="s">
        <v>80</v>
      </c>
      <c r="D5" s="15" t="s">
        <v>247</v>
      </c>
      <c r="E5" s="13" t="s">
        <v>3</v>
      </c>
      <c r="F5" s="13" t="s">
        <v>14</v>
      </c>
      <c r="G5" s="21" t="s">
        <v>28</v>
      </c>
      <c r="H5" s="23" t="s">
        <v>81</v>
      </c>
      <c r="K5" s="4" t="str">
        <f>IFERROR(VLOOKUP(CONCATENATE(E5,F5),Ratings!$H$3:$I$27,2,FALSE),)</f>
        <v>Yellow</v>
      </c>
    </row>
    <row r="6" spans="2:11" ht="38.25" x14ac:dyDescent="0.25">
      <c r="B6" s="13" t="str">
        <f>$B$3&amp;"."&amp;Ratings!B27</f>
        <v>1.3</v>
      </c>
      <c r="C6" s="14" t="s">
        <v>248</v>
      </c>
      <c r="D6" s="15" t="s">
        <v>82</v>
      </c>
      <c r="E6" s="13" t="s">
        <v>6</v>
      </c>
      <c r="F6" s="13" t="s">
        <v>13</v>
      </c>
      <c r="G6" s="21" t="s">
        <v>28</v>
      </c>
      <c r="H6" s="23" t="s">
        <v>83</v>
      </c>
      <c r="K6" s="4" t="str">
        <f>IFERROR(VLOOKUP(CONCATENATE(E6,F6),Ratings!$H$3:$I$27,2,FALSE),)</f>
        <v>Orange</v>
      </c>
    </row>
    <row r="7" spans="2:11" x14ac:dyDescent="0.25">
      <c r="B7" s="12">
        <v>2</v>
      </c>
      <c r="C7" s="38" t="s">
        <v>23</v>
      </c>
      <c r="D7" s="39"/>
      <c r="E7" s="39"/>
      <c r="F7" s="39"/>
      <c r="G7" s="39"/>
      <c r="H7" s="40"/>
      <c r="K7" s="4">
        <f>IFERROR(VLOOKUP(CONCATENATE(E7,F7),Ratings!$H$3:$I$27,2,FALSE),)</f>
        <v>0</v>
      </c>
    </row>
    <row r="8" spans="2:11" ht="38.25" x14ac:dyDescent="0.25">
      <c r="B8" s="13" t="str">
        <f>$B$7&amp;"."&amp;Ratings!B25</f>
        <v>2.1</v>
      </c>
      <c r="C8" s="14" t="s">
        <v>84</v>
      </c>
      <c r="D8" s="15" t="s">
        <v>85</v>
      </c>
      <c r="E8" s="13" t="s">
        <v>6</v>
      </c>
      <c r="F8" s="13" t="s">
        <v>14</v>
      </c>
      <c r="G8" s="21" t="s">
        <v>28</v>
      </c>
      <c r="H8" s="23" t="s">
        <v>249</v>
      </c>
      <c r="K8" s="4" t="str">
        <f>IFERROR(VLOOKUP(CONCATENATE(E8,F8),Ratings!$H$3:$I$27,2,FALSE),)</f>
        <v>Orange</v>
      </c>
    </row>
    <row r="9" spans="2:11" ht="46.5" customHeight="1" x14ac:dyDescent="0.25">
      <c r="B9" s="13" t="str">
        <f>$B$7&amp;"."&amp;Ratings!B26</f>
        <v>2.2</v>
      </c>
      <c r="C9" s="14" t="s">
        <v>250</v>
      </c>
      <c r="D9" s="15" t="s">
        <v>251</v>
      </c>
      <c r="E9" s="13" t="s">
        <v>6</v>
      </c>
      <c r="F9" s="13" t="s">
        <v>14</v>
      </c>
      <c r="G9" s="21" t="s">
        <v>28</v>
      </c>
      <c r="H9" s="23" t="s">
        <v>252</v>
      </c>
      <c r="K9" s="4" t="str">
        <f>IFERROR(VLOOKUP(CONCATENATE(E9,F9),Ratings!$H$3:$I$27,2,FALSE),)</f>
        <v>Orange</v>
      </c>
    </row>
    <row r="10" spans="2:11" ht="39.75" customHeight="1" x14ac:dyDescent="0.25">
      <c r="B10" s="13" t="str">
        <f>$B$7&amp;"."&amp;Ratings!B27</f>
        <v>2.3</v>
      </c>
      <c r="C10" s="14" t="s">
        <v>450</v>
      </c>
      <c r="D10" s="15" t="s">
        <v>253</v>
      </c>
      <c r="E10" s="13" t="s">
        <v>4</v>
      </c>
      <c r="F10" s="13" t="s">
        <v>14</v>
      </c>
      <c r="G10" s="21" t="s">
        <v>28</v>
      </c>
      <c r="H10" s="23" t="s">
        <v>254</v>
      </c>
      <c r="K10" s="4" t="str">
        <f>IFERROR(VLOOKUP(CONCATENATE(E10,F10),Ratings!$H$3:$I$27,2,FALSE),)</f>
        <v>Orange</v>
      </c>
    </row>
    <row r="11" spans="2:11" x14ac:dyDescent="0.25">
      <c r="B11" s="12">
        <v>3</v>
      </c>
      <c r="C11" s="38" t="s">
        <v>24</v>
      </c>
      <c r="D11" s="39"/>
      <c r="E11" s="39"/>
      <c r="F11" s="39"/>
      <c r="G11" s="39"/>
      <c r="H11" s="40"/>
      <c r="K11" s="4">
        <f>IFERROR(VLOOKUP(CONCATENATE(E11,F11),Ratings!$H$3:$I$27,2,FALSE),)</f>
        <v>0</v>
      </c>
    </row>
    <row r="12" spans="2:11" ht="49.5" customHeight="1" x14ac:dyDescent="0.25">
      <c r="B12" s="13" t="str">
        <f>$B$11&amp;"."&amp;Ratings!B25</f>
        <v>3.1</v>
      </c>
      <c r="C12" s="14" t="s">
        <v>86</v>
      </c>
      <c r="D12" s="15" t="s">
        <v>255</v>
      </c>
      <c r="E12" s="13" t="s">
        <v>4</v>
      </c>
      <c r="F12" s="13" t="s">
        <v>13</v>
      </c>
      <c r="G12" s="21" t="s">
        <v>28</v>
      </c>
      <c r="H12" s="23" t="s">
        <v>445</v>
      </c>
      <c r="K12" s="4" t="str">
        <f>IFERROR(VLOOKUP(CONCATENATE(E12,F12),Ratings!$H$3:$I$27,2,FALSE),)</f>
        <v>Yellow</v>
      </c>
    </row>
    <row r="13" spans="2:11" ht="57" customHeight="1" x14ac:dyDescent="0.25">
      <c r="B13" s="13" t="str">
        <f>$B$11&amp;"."&amp;Ratings!B26</f>
        <v>3.2</v>
      </c>
      <c r="C13" s="14" t="s">
        <v>63</v>
      </c>
      <c r="D13" s="15" t="s">
        <v>256</v>
      </c>
      <c r="E13" s="13" t="s">
        <v>6</v>
      </c>
      <c r="F13" s="13" t="s">
        <v>13</v>
      </c>
      <c r="G13" s="21" t="s">
        <v>28</v>
      </c>
      <c r="H13" s="23" t="s">
        <v>257</v>
      </c>
      <c r="K13" s="4" t="str">
        <f>IFERROR(VLOOKUP(CONCATENATE(E13,F13),Ratings!$H$3:$I$27,2,FALSE),)</f>
        <v>Orange</v>
      </c>
    </row>
    <row r="14" spans="2:11" ht="36.75" customHeight="1" x14ac:dyDescent="0.25">
      <c r="B14" s="13" t="str">
        <f>$B$11&amp;"."&amp;Ratings!B27</f>
        <v>3.3</v>
      </c>
      <c r="C14" s="14" t="s">
        <v>429</v>
      </c>
      <c r="D14" s="15" t="s">
        <v>258</v>
      </c>
      <c r="E14" s="13" t="s">
        <v>4</v>
      </c>
      <c r="F14" s="13" t="s">
        <v>13</v>
      </c>
      <c r="G14" s="21" t="s">
        <v>28</v>
      </c>
      <c r="H14" s="23" t="s">
        <v>446</v>
      </c>
      <c r="K14" s="4" t="str">
        <f>IFERROR(VLOOKUP(CONCATENATE(E14,F14),Ratings!$H$3:$I$27,2,FALSE),)</f>
        <v>Yellow</v>
      </c>
    </row>
    <row r="15" spans="2:11" x14ac:dyDescent="0.25">
      <c r="B15" s="12">
        <v>4</v>
      </c>
      <c r="C15" s="38" t="s">
        <v>25</v>
      </c>
      <c r="D15" s="39"/>
      <c r="E15" s="39"/>
      <c r="F15" s="39"/>
      <c r="G15" s="39"/>
      <c r="H15" s="40"/>
      <c r="K15" s="4">
        <f>IFERROR(VLOOKUP(CONCATENATE(E15,F15),Ratings!$H$3:$I$27,2,FALSE),)</f>
        <v>0</v>
      </c>
    </row>
    <row r="16" spans="2:11" ht="40.5" customHeight="1" x14ac:dyDescent="0.25">
      <c r="B16" s="13" t="str">
        <f>$B$15&amp;"."&amp;Ratings!B25</f>
        <v>4.1</v>
      </c>
      <c r="C16" s="14" t="s">
        <v>87</v>
      </c>
      <c r="D16" s="15" t="s">
        <v>88</v>
      </c>
      <c r="E16" s="13" t="s">
        <v>4</v>
      </c>
      <c r="F16" s="13" t="s">
        <v>13</v>
      </c>
      <c r="G16" s="21" t="s">
        <v>28</v>
      </c>
      <c r="H16" s="23" t="s">
        <v>447</v>
      </c>
      <c r="K16" s="4" t="str">
        <f>IFERROR(VLOOKUP(CONCATENATE(E16,F16),Ratings!$H$3:$I$27,2,FALSE),)</f>
        <v>Yellow</v>
      </c>
    </row>
    <row r="17" spans="2:11" ht="42.75" customHeight="1" x14ac:dyDescent="0.25">
      <c r="B17" s="13" t="str">
        <f>$B$15&amp;"."&amp;Ratings!B26</f>
        <v>4.2</v>
      </c>
      <c r="C17" s="14" t="s">
        <v>449</v>
      </c>
      <c r="D17" s="15" t="s">
        <v>89</v>
      </c>
      <c r="E17" s="13" t="s">
        <v>4</v>
      </c>
      <c r="F17" s="13" t="s">
        <v>14</v>
      </c>
      <c r="G17" s="21" t="s">
        <v>29</v>
      </c>
      <c r="H17" s="23" t="s">
        <v>90</v>
      </c>
      <c r="K17" s="4" t="str">
        <f>IFERROR(VLOOKUP(CONCATENATE(E17,F17),Ratings!$H$3:$I$27,2,FALSE),)</f>
        <v>Orange</v>
      </c>
    </row>
    <row r="18" spans="2:11" ht="51" x14ac:dyDescent="0.25">
      <c r="B18" s="13" t="str">
        <f>$B$15&amp;"."&amp;Ratings!B27</f>
        <v>4.3</v>
      </c>
      <c r="C18" s="14" t="s">
        <v>91</v>
      </c>
      <c r="D18" s="15" t="s">
        <v>92</v>
      </c>
      <c r="E18" s="13" t="s">
        <v>4</v>
      </c>
      <c r="F18" s="13" t="s">
        <v>14</v>
      </c>
      <c r="G18" s="21" t="s">
        <v>28</v>
      </c>
      <c r="H18" s="23" t="s">
        <v>448</v>
      </c>
      <c r="K18" s="4" t="str">
        <f>IFERROR(VLOOKUP(CONCATENATE(E18,F18),Ratings!$H$3:$I$27,2,FALSE),)</f>
        <v>Orange</v>
      </c>
    </row>
  </sheetData>
  <mergeCells count="4">
    <mergeCell ref="C3:H3"/>
    <mergeCell ref="C7:H7"/>
    <mergeCell ref="C11:H11"/>
    <mergeCell ref="C15:H15"/>
  </mergeCells>
  <conditionalFormatting sqref="B2:B17 B19:B1048576">
    <cfRule type="expression" dxfId="656" priority="34">
      <formula>K2="Red"</formula>
    </cfRule>
    <cfRule type="expression" dxfId="655" priority="35">
      <formula>K2="Orange"</formula>
    </cfRule>
    <cfRule type="expression" dxfId="654" priority="36">
      <formula>K2="Yellow"</formula>
    </cfRule>
    <cfRule type="expression" dxfId="653" priority="37">
      <formula>K2="Green"</formula>
    </cfRule>
  </conditionalFormatting>
  <conditionalFormatting sqref="B1">
    <cfRule type="expression" dxfId="652" priority="15">
      <formula>K1="Red"</formula>
    </cfRule>
    <cfRule type="expression" dxfId="651" priority="16">
      <formula>K1="Orange"</formula>
    </cfRule>
    <cfRule type="expression" dxfId="650" priority="17">
      <formula>K1="Yellow"</formula>
    </cfRule>
    <cfRule type="expression" dxfId="649" priority="18">
      <formula>K1="Green"</formula>
    </cfRule>
  </conditionalFormatting>
  <conditionalFormatting sqref="B18">
    <cfRule type="expression" dxfId="648" priority="1">
      <formula>K18="Red"</formula>
    </cfRule>
    <cfRule type="expression" dxfId="647" priority="2">
      <formula>K18="Orange"</formula>
    </cfRule>
    <cfRule type="expression" dxfId="646" priority="3">
      <formula>K18="Yellow"</formula>
    </cfRule>
    <cfRule type="expression" dxfId="645" priority="4">
      <formula>K18="Green"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3" operator="equal" id="{C1E2F0B1-80D7-4595-82CB-15085464AB2A}">
            <xm:f>Ratings!$B$9</xm:f>
            <x14:dxf>
              <fill>
                <patternFill>
                  <bgColor rgb="FFFF0000"/>
                </patternFill>
              </fill>
            </x14:dxf>
          </x14:cfRule>
          <x14:cfRule type="cellIs" priority="44" operator="equal" id="{260D66D6-E523-479B-B8A6-4668076B2859}">
            <xm:f>Ratings!$B$8</xm:f>
            <x14:dxf>
              <fill>
                <patternFill>
                  <bgColor theme="5" tint="0.39994506668294322"/>
                </patternFill>
              </fill>
            </x14:dxf>
          </x14:cfRule>
          <x14:cfRule type="cellIs" priority="45" operator="equal" id="{AFCC46CC-3C2B-4A52-91FB-C6807EEA2881}">
            <xm:f>Ratings!$B$7</xm:f>
            <x14:dxf>
              <fill>
                <patternFill>
                  <bgColor theme="7" tint="0.39994506668294322"/>
                </patternFill>
              </fill>
            </x14:dxf>
          </x14:cfRule>
          <x14:cfRule type="cellIs" priority="46" operator="equal" id="{16146E18-8D14-4785-B000-5125683833C0}">
            <xm:f>Ratings!$B$6</xm:f>
            <x14:dxf>
              <fill>
                <patternFill>
                  <bgColor theme="9" tint="0.39994506668294322"/>
                </patternFill>
              </fill>
            </x14:dxf>
          </x14:cfRule>
          <x14:cfRule type="cellIs" priority="47" operator="equal" id="{D0D2CE75-F9CD-4E51-8739-92DCCAD1C6A0}">
            <xm:f>Ratings!$B$5</xm:f>
            <x14:dxf>
              <fill>
                <patternFill>
                  <bgColor rgb="FF92D050"/>
                </patternFill>
              </fill>
            </x14:dxf>
          </x14:cfRule>
          <xm:sqref>E19:E1048576 E2:E17</xm:sqref>
        </x14:conditionalFormatting>
        <x14:conditionalFormatting xmlns:xm="http://schemas.microsoft.com/office/excel/2006/main">
          <x14:cfRule type="cellIs" priority="38" operator="equal" id="{56D720F6-533D-404B-ACE5-0AD5511C1909}">
            <xm:f>Ratings!$B$16</xm:f>
            <x14:dxf>
              <fill>
                <patternFill>
                  <bgColor rgb="FFFF0000"/>
                </patternFill>
              </fill>
            </x14:dxf>
          </x14:cfRule>
          <x14:cfRule type="cellIs" priority="39" operator="equal" id="{BAEF2843-FD2F-47DB-BA38-1C202F9EF7B3}">
            <xm:f>Ratings!$B$15</xm:f>
            <x14:dxf>
              <fill>
                <patternFill>
                  <bgColor theme="5" tint="0.39994506668294322"/>
                </patternFill>
              </fill>
            </x14:dxf>
          </x14:cfRule>
          <x14:cfRule type="cellIs" priority="40" operator="equal" id="{BD512D03-775D-410E-884A-9FC4753CEBB4}">
            <xm:f>Ratings!$B$14</xm:f>
            <x14:dxf>
              <fill>
                <patternFill>
                  <bgColor theme="7" tint="0.39994506668294322"/>
                </patternFill>
              </fill>
            </x14:dxf>
          </x14:cfRule>
          <x14:cfRule type="cellIs" priority="41" operator="equal" id="{A4C1D181-092A-4F55-99D0-0816716D0209}">
            <xm:f>Ratings!$B$13</xm:f>
            <x14:dxf>
              <fill>
                <patternFill>
                  <bgColor theme="9" tint="0.39994506668294322"/>
                </patternFill>
              </fill>
            </x14:dxf>
          </x14:cfRule>
          <x14:cfRule type="cellIs" priority="42" operator="equal" id="{73D256F7-1FF9-4B09-9B3E-3DBA15DD82AC}">
            <xm:f>Ratings!$B$12</xm:f>
            <x14:dxf>
              <fill>
                <patternFill>
                  <bgColor rgb="FF92D050"/>
                </patternFill>
              </fill>
            </x14:dxf>
          </x14:cfRule>
          <xm:sqref>F19:F1048576 F2:F17</xm:sqref>
        </x14:conditionalFormatting>
        <x14:conditionalFormatting xmlns:xm="http://schemas.microsoft.com/office/excel/2006/main">
          <x14:cfRule type="cellIs" priority="29" operator="equal" id="{5B011CA2-CCB8-4216-9535-09478B9BFEA2}">
            <xm:f>'\Users\w.dol\Downloads\[PoD Country Risk Assessment - Iraq.xlsx]Ratings'!#REF!</xm:f>
            <x14:dxf>
              <fill>
                <patternFill>
                  <bgColor rgb="FFFF0000"/>
                </patternFill>
              </fill>
            </x14:dxf>
          </x14:cfRule>
          <x14:cfRule type="cellIs" priority="30" operator="equal" id="{60F247A7-4F85-4C9B-A665-58F58B27FE4D}">
            <xm:f>'\Users\w.dol\Downloads\[PoD Country Risk Assessment - Iraq.xlsx]Ratings'!#REF!</xm:f>
            <x14:dxf>
              <fill>
                <patternFill>
                  <bgColor theme="5" tint="0.39994506668294322"/>
                </patternFill>
              </fill>
            </x14:dxf>
          </x14:cfRule>
          <x14:cfRule type="cellIs" priority="31" operator="equal" id="{A910857F-10E1-4BE8-BE61-305E3C85D35D}">
            <xm:f>'\Users\w.dol\Downloads\[PoD Country Risk Assessment - Iraq.xlsx]Ratings'!#REF!</xm:f>
            <x14:dxf>
              <fill>
                <patternFill>
                  <bgColor theme="7" tint="0.39994506668294322"/>
                </patternFill>
              </fill>
            </x14:dxf>
          </x14:cfRule>
          <x14:cfRule type="cellIs" priority="32" operator="equal" id="{2288C7FF-6CEF-4002-B3AE-571107812A24}">
            <xm:f>'\Users\w.dol\Downloads\[PoD Country Risk Assessment - Iraq.xlsx]Ratings'!#REF!</xm:f>
            <x14:dxf>
              <fill>
                <patternFill>
                  <bgColor theme="9" tint="0.39994506668294322"/>
                </patternFill>
              </fill>
            </x14:dxf>
          </x14:cfRule>
          <x14:cfRule type="cellIs" priority="33" operator="equal" id="{069448F6-7EA9-448E-ABA5-9952D935059E}">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24" operator="equal" id="{A56F7E0F-B281-47E4-88F5-492B5286E000}">
            <xm:f>Ratings!$B$9</xm:f>
            <x14:dxf>
              <fill>
                <patternFill>
                  <bgColor rgb="FFFF0000"/>
                </patternFill>
              </fill>
            </x14:dxf>
          </x14:cfRule>
          <x14:cfRule type="cellIs" priority="25" operator="equal" id="{01702C4E-D4E1-4CD0-93A1-4C024836C180}">
            <xm:f>Ratings!$B$8</xm:f>
            <x14:dxf>
              <fill>
                <patternFill>
                  <bgColor theme="5" tint="0.39994506668294322"/>
                </patternFill>
              </fill>
            </x14:dxf>
          </x14:cfRule>
          <x14:cfRule type="cellIs" priority="26" operator="equal" id="{FF895E87-281D-4F9F-B458-90F1B5FFEA36}">
            <xm:f>Ratings!$B$7</xm:f>
            <x14:dxf>
              <fill>
                <patternFill>
                  <bgColor theme="7" tint="0.39994506668294322"/>
                </patternFill>
              </fill>
            </x14:dxf>
          </x14:cfRule>
          <x14:cfRule type="cellIs" priority="27" operator="equal" id="{CDD8C01D-890C-4A9C-A6E7-E5E4B78227AB}">
            <xm:f>Ratings!$B$6</xm:f>
            <x14:dxf>
              <fill>
                <patternFill>
                  <bgColor theme="9" tint="0.39994506668294322"/>
                </patternFill>
              </fill>
            </x14:dxf>
          </x14:cfRule>
          <x14:cfRule type="cellIs" priority="28" operator="equal" id="{0D1EA829-88AC-4216-ADDA-68B2BC9108D2}">
            <xm:f>Ratings!$B$5</xm:f>
            <x14:dxf>
              <fill>
                <patternFill>
                  <bgColor rgb="FF92D050"/>
                </patternFill>
              </fill>
            </x14:dxf>
          </x14:cfRule>
          <xm:sqref>E1</xm:sqref>
        </x14:conditionalFormatting>
        <x14:conditionalFormatting xmlns:xm="http://schemas.microsoft.com/office/excel/2006/main">
          <x14:cfRule type="cellIs" priority="19" operator="equal" id="{17AF5FD9-61F0-4517-90C5-2FA92ECBA13F}">
            <xm:f>Ratings!$B$16</xm:f>
            <x14:dxf>
              <fill>
                <patternFill>
                  <bgColor rgb="FFFF0000"/>
                </patternFill>
              </fill>
            </x14:dxf>
          </x14:cfRule>
          <x14:cfRule type="cellIs" priority="20" operator="equal" id="{92F9F5B9-0AEE-4AB7-8B8D-1C1FA87A84D9}">
            <xm:f>Ratings!$B$15</xm:f>
            <x14:dxf>
              <fill>
                <patternFill>
                  <bgColor theme="5" tint="0.39994506668294322"/>
                </patternFill>
              </fill>
            </x14:dxf>
          </x14:cfRule>
          <x14:cfRule type="cellIs" priority="21" operator="equal" id="{7B5F94D4-CCBB-49C8-8C5D-D6EC7DADB1ED}">
            <xm:f>Ratings!$B$14</xm:f>
            <x14:dxf>
              <fill>
                <patternFill>
                  <bgColor theme="7" tint="0.39994506668294322"/>
                </patternFill>
              </fill>
            </x14:dxf>
          </x14:cfRule>
          <x14:cfRule type="cellIs" priority="22" operator="equal" id="{4707E632-E6E2-4DE1-BA84-A7BA8884E74C}">
            <xm:f>Ratings!$B$13</xm:f>
            <x14:dxf>
              <fill>
                <patternFill>
                  <bgColor theme="9" tint="0.39994506668294322"/>
                </patternFill>
              </fill>
            </x14:dxf>
          </x14:cfRule>
          <x14:cfRule type="cellIs" priority="23" operator="equal" id="{C5AE2B82-1522-417F-B8B4-C696AAADCFB6}">
            <xm:f>Ratings!$B$12</xm:f>
            <x14:dxf>
              <fill>
                <patternFill>
                  <bgColor rgb="FF92D050"/>
                </patternFill>
              </fill>
            </x14:dxf>
          </x14:cfRule>
          <xm:sqref>F1</xm:sqref>
        </x14:conditionalFormatting>
        <x14:conditionalFormatting xmlns:xm="http://schemas.microsoft.com/office/excel/2006/main">
          <x14:cfRule type="cellIs" priority="10" operator="equal" id="{3A28478C-B35D-400F-9660-CD0B37C1D506}">
            <xm:f>Ratings!$B$9</xm:f>
            <x14:dxf>
              <fill>
                <patternFill>
                  <bgColor rgb="FFFF0000"/>
                </patternFill>
              </fill>
            </x14:dxf>
          </x14:cfRule>
          <x14:cfRule type="cellIs" priority="11" operator="equal" id="{5DD98DD6-D6E4-4972-9747-02B09D204E5C}">
            <xm:f>Ratings!$B$8</xm:f>
            <x14:dxf>
              <fill>
                <patternFill>
                  <bgColor theme="5" tint="0.39994506668294322"/>
                </patternFill>
              </fill>
            </x14:dxf>
          </x14:cfRule>
          <x14:cfRule type="cellIs" priority="12" operator="equal" id="{C9C05705-896A-4695-BF16-4CFFD3982BED}">
            <xm:f>Ratings!$B$7</xm:f>
            <x14:dxf>
              <fill>
                <patternFill>
                  <bgColor theme="7" tint="0.39994506668294322"/>
                </patternFill>
              </fill>
            </x14:dxf>
          </x14:cfRule>
          <x14:cfRule type="cellIs" priority="13" operator="equal" id="{9B76BFC2-61F3-44A8-94BE-D3613D6C23BD}">
            <xm:f>Ratings!$B$6</xm:f>
            <x14:dxf>
              <fill>
                <patternFill>
                  <bgColor theme="9" tint="0.39994506668294322"/>
                </patternFill>
              </fill>
            </x14:dxf>
          </x14:cfRule>
          <x14:cfRule type="cellIs" priority="14" operator="equal" id="{E4AF1CB2-4D49-4E9B-85D4-D5F292C7B8CF}">
            <xm:f>Ratings!$B$5</xm:f>
            <x14:dxf>
              <fill>
                <patternFill>
                  <bgColor rgb="FF92D050"/>
                </patternFill>
              </fill>
            </x14:dxf>
          </x14:cfRule>
          <xm:sqref>E18</xm:sqref>
        </x14:conditionalFormatting>
        <x14:conditionalFormatting xmlns:xm="http://schemas.microsoft.com/office/excel/2006/main">
          <x14:cfRule type="cellIs" priority="5" operator="equal" id="{2028E336-875E-4087-BCC1-8A9241164B0E}">
            <xm:f>Ratings!$B$16</xm:f>
            <x14:dxf>
              <fill>
                <patternFill>
                  <bgColor rgb="FFFF0000"/>
                </patternFill>
              </fill>
            </x14:dxf>
          </x14:cfRule>
          <x14:cfRule type="cellIs" priority="6" operator="equal" id="{11147E8B-EF94-43B2-AED9-9F0C4336B7F3}">
            <xm:f>Ratings!$B$15</xm:f>
            <x14:dxf>
              <fill>
                <patternFill>
                  <bgColor theme="5" tint="0.39994506668294322"/>
                </patternFill>
              </fill>
            </x14:dxf>
          </x14:cfRule>
          <x14:cfRule type="cellIs" priority="7" operator="equal" id="{A49B225F-192A-4EAC-9503-EAFB20B5BB81}">
            <xm:f>Ratings!$B$14</xm:f>
            <x14:dxf>
              <fill>
                <patternFill>
                  <bgColor theme="7" tint="0.39994506668294322"/>
                </patternFill>
              </fill>
            </x14:dxf>
          </x14:cfRule>
          <x14:cfRule type="cellIs" priority="8" operator="equal" id="{FE380B9F-A323-4D09-85A4-06BF0E1CFF1A}">
            <xm:f>Ratings!$B$13</xm:f>
            <x14:dxf>
              <fill>
                <patternFill>
                  <bgColor theme="9" tint="0.39994506668294322"/>
                </patternFill>
              </fill>
            </x14:dxf>
          </x14:cfRule>
          <x14:cfRule type="cellIs" priority="9" operator="equal" id="{9B50A7C7-433B-4BC5-A11D-0360F0CF3A38}">
            <xm:f>Ratings!$B$12</xm:f>
            <x14:dxf>
              <fill>
                <patternFill>
                  <bgColor rgb="FF92D050"/>
                </patternFill>
              </fill>
            </x14:dxf>
          </x14:cfRule>
          <xm:sqref>F18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E12:E14 E8:E10 E16:E18 E4:E6</xm:sqref>
        </x14:dataValidation>
        <x14:dataValidation type="list" allowBlank="1" showInputMessage="1" showErrorMessage="1">
          <x14:formula1>
            <xm:f>Ratings!$B$12:$B$16</xm:f>
          </x14:formula1>
          <xm:sqref>F12:F14 F8:F10 F16:F18 F4:F6</xm:sqref>
        </x14:dataValidation>
        <x14:dataValidation type="list" allowBlank="1" showInputMessage="1" showErrorMessage="1">
          <x14:formula1>
            <xm:f>Ratings!$B$19:$B$22</xm:f>
          </x14:formula1>
          <xm:sqref>G8:G10 G12:G14 G16:G18 G4:G6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7"/>
  <sheetViews>
    <sheetView showGridLines="0" zoomScale="80" zoomScaleNormal="80" workbookViewId="0">
      <selection activeCell="D12" sqref="D12"/>
    </sheetView>
  </sheetViews>
  <sheetFormatPr defaultColWidth="33.42578125" defaultRowHeight="15" x14ac:dyDescent="0.25"/>
  <cols>
    <col min="1" max="1" width="2" customWidth="1"/>
    <col min="2" max="2" width="5.140625" bestFit="1" customWidth="1"/>
    <col min="3" max="3" width="34.140625" customWidth="1"/>
    <col min="4" max="4" width="49.42578125" customWidth="1"/>
    <col min="5" max="5" width="20.7109375" customWidth="1"/>
    <col min="6" max="6" width="19.42578125" customWidth="1"/>
    <col min="7" max="7" width="14.7109375" style="22" customWidth="1"/>
    <col min="8" max="8" width="53.5703125" customWidth="1"/>
    <col min="11" max="11" width="4.85546875" customWidth="1"/>
  </cols>
  <sheetData>
    <row r="1" spans="2:11" ht="187.5" customHeight="1" x14ac:dyDescent="0.25"/>
    <row r="2" spans="2:11" x14ac:dyDescent="0.25">
      <c r="B2" s="9" t="s">
        <v>17</v>
      </c>
      <c r="C2" s="10" t="s">
        <v>18</v>
      </c>
      <c r="D2" s="9" t="s">
        <v>26</v>
      </c>
      <c r="E2" s="9" t="s">
        <v>2</v>
      </c>
      <c r="F2" s="9" t="s">
        <v>9</v>
      </c>
      <c r="G2" s="9" t="s">
        <v>27</v>
      </c>
      <c r="H2" s="11" t="s">
        <v>19</v>
      </c>
      <c r="K2" s="3"/>
    </row>
    <row r="3" spans="2:11" x14ac:dyDescent="0.25">
      <c r="B3" s="12">
        <v>1</v>
      </c>
      <c r="C3" s="38" t="s">
        <v>22</v>
      </c>
      <c r="D3" s="39"/>
      <c r="E3" s="39"/>
      <c r="F3" s="39"/>
      <c r="G3" s="39"/>
      <c r="H3" s="40"/>
      <c r="K3" s="4"/>
    </row>
    <row r="4" spans="2:11" ht="51" x14ac:dyDescent="0.25">
      <c r="B4" s="13" t="str">
        <f>$B$3&amp;"."&amp;Ratings!B25</f>
        <v>1.1</v>
      </c>
      <c r="C4" s="14" t="s">
        <v>259</v>
      </c>
      <c r="D4" s="15" t="s">
        <v>260</v>
      </c>
      <c r="E4" s="13" t="s">
        <v>4</v>
      </c>
      <c r="F4" s="13" t="s">
        <v>13</v>
      </c>
      <c r="G4" s="21" t="s">
        <v>29</v>
      </c>
      <c r="H4" s="15" t="s">
        <v>261</v>
      </c>
      <c r="K4" s="4" t="str">
        <f>IFERROR(VLOOKUP(CONCATENATE(E4,F4),Ratings!$H$3:$I$27,2,FALSE),)</f>
        <v>Yellow</v>
      </c>
    </row>
    <row r="5" spans="2:11" ht="51" x14ac:dyDescent="0.25">
      <c r="B5" s="13" t="str">
        <f>$B$3&amp;"."&amp;Ratings!B26</f>
        <v>1.2</v>
      </c>
      <c r="C5" s="14" t="s">
        <v>116</v>
      </c>
      <c r="D5" s="15" t="s">
        <v>262</v>
      </c>
      <c r="E5" s="13" t="s">
        <v>4</v>
      </c>
      <c r="F5" s="13" t="s">
        <v>13</v>
      </c>
      <c r="G5" s="21" t="s">
        <v>28</v>
      </c>
      <c r="H5" s="15" t="s">
        <v>263</v>
      </c>
      <c r="K5" s="4" t="str">
        <f>IFERROR(VLOOKUP(CONCATENATE(E5,F5),Ratings!$H$3:$I$27,2,FALSE),)</f>
        <v>Yellow</v>
      </c>
    </row>
    <row r="6" spans="2:11" ht="38.25" x14ac:dyDescent="0.25">
      <c r="B6" s="13" t="str">
        <f>$B$3&amp;"."&amp;Ratings!B27</f>
        <v>1.3</v>
      </c>
      <c r="C6" s="14" t="s">
        <v>221</v>
      </c>
      <c r="D6" s="15" t="s">
        <v>264</v>
      </c>
      <c r="E6" s="13" t="s">
        <v>4</v>
      </c>
      <c r="F6" s="13" t="s">
        <v>13</v>
      </c>
      <c r="G6" s="21" t="s">
        <v>28</v>
      </c>
      <c r="H6" s="15" t="s">
        <v>265</v>
      </c>
      <c r="K6" s="4" t="str">
        <f>IFERROR(VLOOKUP(CONCATENATE(E6,F6),Ratings!$H$3:$I$27,2,FALSE),)</f>
        <v>Yellow</v>
      </c>
    </row>
    <row r="7" spans="2:11" ht="51" x14ac:dyDescent="0.25">
      <c r="B7" s="13" t="str">
        <f>$B$3&amp;"."&amp;Ratings!B28</f>
        <v>1.4</v>
      </c>
      <c r="C7" s="14" t="s">
        <v>112</v>
      </c>
      <c r="D7" s="15" t="s">
        <v>266</v>
      </c>
      <c r="E7" s="13" t="s">
        <v>6</v>
      </c>
      <c r="F7" s="13" t="s">
        <v>13</v>
      </c>
      <c r="G7" s="21" t="s">
        <v>28</v>
      </c>
      <c r="H7" s="15" t="s">
        <v>267</v>
      </c>
      <c r="K7" s="4" t="str">
        <f>IFERROR(VLOOKUP(CONCATENATE(E7,F7),Ratings!$H$3:$I$27,2,FALSE),)</f>
        <v>Orange</v>
      </c>
    </row>
    <row r="8" spans="2:11" ht="102" x14ac:dyDescent="0.25">
      <c r="B8" s="13" t="str">
        <f>$B$3&amp;"."&amp;Ratings!B29</f>
        <v>1.5</v>
      </c>
      <c r="C8" s="14" t="s">
        <v>268</v>
      </c>
      <c r="D8" s="15" t="s">
        <v>269</v>
      </c>
      <c r="E8" s="13" t="s">
        <v>8</v>
      </c>
      <c r="F8" s="13" t="s">
        <v>13</v>
      </c>
      <c r="G8" s="21" t="s">
        <v>28</v>
      </c>
      <c r="H8" s="15" t="s">
        <v>270</v>
      </c>
      <c r="K8" s="4" t="str">
        <f>IFERROR(VLOOKUP(CONCATENATE(E8,F8),Ratings!$H$3:$I$27,2,FALSE),)</f>
        <v>Orange</v>
      </c>
    </row>
    <row r="9" spans="2:11" x14ac:dyDescent="0.25">
      <c r="B9" s="12">
        <v>2</v>
      </c>
      <c r="C9" s="38" t="s">
        <v>23</v>
      </c>
      <c r="D9" s="39"/>
      <c r="E9" s="39"/>
      <c r="F9" s="39"/>
      <c r="G9" s="39"/>
      <c r="H9" s="40"/>
      <c r="K9" s="4">
        <f>IFERROR(VLOOKUP(CONCATENATE(E9,F9),Ratings!$H$3:$I$27,2,FALSE),)</f>
        <v>0</v>
      </c>
    </row>
    <row r="10" spans="2:11" ht="38.25" x14ac:dyDescent="0.25">
      <c r="B10" s="13" t="str">
        <f>$B$9&amp;"."&amp;Ratings!B25</f>
        <v>2.1</v>
      </c>
      <c r="C10" s="14" t="s">
        <v>271</v>
      </c>
      <c r="D10" s="15" t="s">
        <v>272</v>
      </c>
      <c r="E10" s="13" t="s">
        <v>4</v>
      </c>
      <c r="F10" s="13" t="s">
        <v>13</v>
      </c>
      <c r="G10" s="21" t="s">
        <v>28</v>
      </c>
      <c r="H10" s="15" t="s">
        <v>273</v>
      </c>
      <c r="K10" s="4" t="str">
        <f>IFERROR(VLOOKUP(CONCATENATE(E10,F10),Ratings!$H$3:$I$27,2,FALSE),)</f>
        <v>Yellow</v>
      </c>
    </row>
    <row r="11" spans="2:11" ht="51" x14ac:dyDescent="0.25">
      <c r="B11" s="13" t="str">
        <f>$B$9&amp;"."&amp;Ratings!B26</f>
        <v>2.2</v>
      </c>
      <c r="C11" s="14" t="s">
        <v>113</v>
      </c>
      <c r="D11" s="15" t="s">
        <v>274</v>
      </c>
      <c r="E11" s="13" t="s">
        <v>4</v>
      </c>
      <c r="F11" s="13" t="s">
        <v>13</v>
      </c>
      <c r="G11" s="21" t="s">
        <v>28</v>
      </c>
      <c r="H11" s="15" t="s">
        <v>267</v>
      </c>
      <c r="K11" s="4" t="str">
        <f>IFERROR(VLOOKUP(CONCATENATE(E11,F11),Ratings!$H$3:$I$27,2,FALSE),)</f>
        <v>Yellow</v>
      </c>
    </row>
    <row r="12" spans="2:11" ht="51" x14ac:dyDescent="0.25">
      <c r="B12" s="13" t="str">
        <f>$B$9&amp;"."&amp;Ratings!B27</f>
        <v>2.3</v>
      </c>
      <c r="C12" s="14" t="s">
        <v>114</v>
      </c>
      <c r="D12" s="15" t="s">
        <v>275</v>
      </c>
      <c r="E12" s="13" t="s">
        <v>4</v>
      </c>
      <c r="F12" s="13" t="s">
        <v>14</v>
      </c>
      <c r="G12" s="21" t="s">
        <v>28</v>
      </c>
      <c r="H12" s="15" t="s">
        <v>276</v>
      </c>
      <c r="K12" s="4" t="str">
        <f>IFERROR(VLOOKUP(CONCATENATE(E12,F12),Ratings!$H$3:$I$27,2,FALSE),)</f>
        <v>Orange</v>
      </c>
    </row>
    <row r="13" spans="2:11" x14ac:dyDescent="0.25">
      <c r="B13" s="12">
        <v>3</v>
      </c>
      <c r="C13" s="38" t="s">
        <v>24</v>
      </c>
      <c r="D13" s="39"/>
      <c r="E13" s="39"/>
      <c r="F13" s="39"/>
      <c r="G13" s="39"/>
      <c r="H13" s="40"/>
      <c r="K13" s="4">
        <f>IFERROR(VLOOKUP(CONCATENATE(E13,F13),Ratings!$H$3:$I$27,2,FALSE),)</f>
        <v>0</v>
      </c>
    </row>
    <row r="14" spans="2:11" ht="102" customHeight="1" x14ac:dyDescent="0.25">
      <c r="B14" s="13" t="str">
        <f>$B$13&amp;"."&amp;Ratings!B25</f>
        <v>3.1</v>
      </c>
      <c r="C14" s="14" t="s">
        <v>277</v>
      </c>
      <c r="D14" s="15" t="s">
        <v>278</v>
      </c>
      <c r="E14" s="13" t="s">
        <v>6</v>
      </c>
      <c r="F14" s="13" t="s">
        <v>13</v>
      </c>
      <c r="G14" s="21" t="s">
        <v>28</v>
      </c>
      <c r="H14" s="15" t="s">
        <v>279</v>
      </c>
      <c r="K14" s="4" t="str">
        <f>IFERROR(VLOOKUP(CONCATENATE(E14,F14),Ratings!$H$3:$I$27,2,FALSE),)</f>
        <v>Orange</v>
      </c>
    </row>
    <row r="15" spans="2:11" x14ac:dyDescent="0.25">
      <c r="B15" s="12">
        <v>4</v>
      </c>
      <c r="C15" s="38" t="s">
        <v>25</v>
      </c>
      <c r="D15" s="39"/>
      <c r="E15" s="39"/>
      <c r="F15" s="39"/>
      <c r="G15" s="39"/>
      <c r="H15" s="40"/>
      <c r="K15" s="4">
        <f>IFERROR(VLOOKUP(CONCATENATE(E15,F15),Ratings!$H$3:$I$27,2,FALSE),)</f>
        <v>0</v>
      </c>
    </row>
    <row r="16" spans="2:11" ht="25.5" x14ac:dyDescent="0.25">
      <c r="B16" s="13" t="str">
        <f>$B$15&amp;"."&amp;Ratings!B25</f>
        <v>4.1</v>
      </c>
      <c r="C16" s="14" t="s">
        <v>115</v>
      </c>
      <c r="D16" s="15" t="s">
        <v>280</v>
      </c>
      <c r="E16" s="13" t="s">
        <v>4</v>
      </c>
      <c r="F16" s="13" t="s">
        <v>13</v>
      </c>
      <c r="G16" s="21" t="s">
        <v>28</v>
      </c>
      <c r="H16" s="15" t="s">
        <v>281</v>
      </c>
      <c r="K16" s="4" t="str">
        <f>IFERROR(VLOOKUP(CONCATENATE(E16,F16),Ratings!$H$3:$I$27,2,FALSE),)</f>
        <v>Yellow</v>
      </c>
    </row>
    <row r="17" spans="2:11" ht="25.5" x14ac:dyDescent="0.25">
      <c r="B17" s="13" t="str">
        <f>$B$15&amp;"."&amp;Ratings!B26</f>
        <v>4.2</v>
      </c>
      <c r="C17" s="14" t="s">
        <v>282</v>
      </c>
      <c r="D17" s="15" t="s">
        <v>283</v>
      </c>
      <c r="E17" s="13" t="s">
        <v>4</v>
      </c>
      <c r="F17" s="13" t="s">
        <v>14</v>
      </c>
      <c r="G17" s="21" t="s">
        <v>28</v>
      </c>
      <c r="H17" s="15" t="s">
        <v>284</v>
      </c>
      <c r="K17" s="4" t="str">
        <f>IFERROR(VLOOKUP(CONCATENATE(E17,F17),Ratings!$H$3:$I$27,2,FALSE),)</f>
        <v>Orange</v>
      </c>
    </row>
  </sheetData>
  <mergeCells count="4">
    <mergeCell ref="C3:H3"/>
    <mergeCell ref="C9:H9"/>
    <mergeCell ref="C13:H13"/>
    <mergeCell ref="C15:H15"/>
  </mergeCells>
  <conditionalFormatting sqref="B2:B7 B9:B1048576">
    <cfRule type="expression" dxfId="609" priority="56">
      <formula>K2="Red"</formula>
    </cfRule>
    <cfRule type="expression" dxfId="608" priority="57">
      <formula>K2="Orange"</formula>
    </cfRule>
    <cfRule type="expression" dxfId="607" priority="58">
      <formula>K2="Yellow"</formula>
    </cfRule>
    <cfRule type="expression" dxfId="606" priority="59">
      <formula>K2="Green"</formula>
    </cfRule>
  </conditionalFormatting>
  <conditionalFormatting sqref="B1">
    <cfRule type="expression" dxfId="605" priority="37">
      <formula>K1="Red"</formula>
    </cfRule>
    <cfRule type="expression" dxfId="604" priority="38">
      <formula>K1="Orange"</formula>
    </cfRule>
    <cfRule type="expression" dxfId="603" priority="39">
      <formula>K1="Yellow"</formula>
    </cfRule>
    <cfRule type="expression" dxfId="602" priority="40">
      <formula>K1="Green"</formula>
    </cfRule>
  </conditionalFormatting>
  <conditionalFormatting sqref="B8">
    <cfRule type="expression" dxfId="601" priority="5">
      <formula>K8="Red"</formula>
    </cfRule>
    <cfRule type="expression" dxfId="600" priority="6">
      <formula>K8="Orange"</formula>
    </cfRule>
    <cfRule type="expression" dxfId="599" priority="7">
      <formula>K8="Yellow"</formula>
    </cfRule>
    <cfRule type="expression" dxfId="598" priority="8">
      <formula>K8="Green"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65" operator="equal" id="{758364D4-2555-4E7F-A773-BCDBF91BA160}">
            <xm:f>Ratings!$B$9</xm:f>
            <x14:dxf>
              <fill>
                <patternFill>
                  <bgColor rgb="FFFF0000"/>
                </patternFill>
              </fill>
            </x14:dxf>
          </x14:cfRule>
          <x14:cfRule type="cellIs" priority="66" operator="equal" id="{B6F1F775-24D8-4ABC-98AF-72C2097D3791}">
            <xm:f>Ratings!$B$8</xm:f>
            <x14:dxf>
              <fill>
                <patternFill>
                  <bgColor theme="5" tint="0.39994506668294322"/>
                </patternFill>
              </fill>
            </x14:dxf>
          </x14:cfRule>
          <x14:cfRule type="cellIs" priority="67" operator="equal" id="{B963CF4F-0385-476C-9841-39D57B1BF638}">
            <xm:f>Ratings!$B$7</xm:f>
            <x14:dxf>
              <fill>
                <patternFill>
                  <bgColor theme="7" tint="0.39994506668294322"/>
                </patternFill>
              </fill>
            </x14:dxf>
          </x14:cfRule>
          <x14:cfRule type="cellIs" priority="68" operator="equal" id="{A4D81E57-C139-4764-82F9-527B0B7733B4}">
            <xm:f>Ratings!$B$6</xm:f>
            <x14:dxf>
              <fill>
                <patternFill>
                  <bgColor theme="9" tint="0.39994506668294322"/>
                </patternFill>
              </fill>
            </x14:dxf>
          </x14:cfRule>
          <x14:cfRule type="cellIs" priority="69" operator="equal" id="{DFD71A94-69B0-43B9-A29A-C0754F812271}">
            <xm:f>Ratings!$B$5</xm:f>
            <x14:dxf>
              <fill>
                <patternFill>
                  <bgColor rgb="FF92D050"/>
                </patternFill>
              </fill>
            </x14:dxf>
          </x14:cfRule>
          <xm:sqref>E2:E7 E9:E1048576</xm:sqref>
        </x14:conditionalFormatting>
        <x14:conditionalFormatting xmlns:xm="http://schemas.microsoft.com/office/excel/2006/main">
          <x14:cfRule type="cellIs" priority="60" operator="equal" id="{62FBBF0F-955B-4416-A727-0A8F01AF90FD}">
            <xm:f>Ratings!$B$16</xm:f>
            <x14:dxf>
              <fill>
                <patternFill>
                  <bgColor rgb="FFFF0000"/>
                </patternFill>
              </fill>
            </x14:dxf>
          </x14:cfRule>
          <x14:cfRule type="cellIs" priority="61" operator="equal" id="{FA53C1E8-65E4-48A3-A830-F66F3AD40D66}">
            <xm:f>Ratings!$B$15</xm:f>
            <x14:dxf>
              <fill>
                <patternFill>
                  <bgColor theme="5" tint="0.39994506668294322"/>
                </patternFill>
              </fill>
            </x14:dxf>
          </x14:cfRule>
          <x14:cfRule type="cellIs" priority="62" operator="equal" id="{00CF3906-9902-4136-B460-6B78900BAEA2}">
            <xm:f>Ratings!$B$14</xm:f>
            <x14:dxf>
              <fill>
                <patternFill>
                  <bgColor theme="7" tint="0.39994506668294322"/>
                </patternFill>
              </fill>
            </x14:dxf>
          </x14:cfRule>
          <x14:cfRule type="cellIs" priority="63" operator="equal" id="{767CD0F7-454A-454B-8E57-B3038426DA29}">
            <xm:f>Ratings!$B$13</xm:f>
            <x14:dxf>
              <fill>
                <patternFill>
                  <bgColor theme="9" tint="0.39994506668294322"/>
                </patternFill>
              </fill>
            </x14:dxf>
          </x14:cfRule>
          <x14:cfRule type="cellIs" priority="64" operator="equal" id="{E45B6D69-CF6C-43E7-8E12-A28FDB0D8380}">
            <xm:f>Ratings!$B$12</xm:f>
            <x14:dxf>
              <fill>
                <patternFill>
                  <bgColor rgb="FF92D050"/>
                </patternFill>
              </fill>
            </x14:dxf>
          </x14:cfRule>
          <xm:sqref>F2:F7 F9:F1048576</xm:sqref>
        </x14:conditionalFormatting>
        <x14:conditionalFormatting xmlns:xm="http://schemas.microsoft.com/office/excel/2006/main">
          <x14:cfRule type="cellIs" priority="51" operator="equal" id="{5DC254F7-11D7-415D-9CC6-B41B8D77900A}">
            <xm:f>'\Users\w.dol\Downloads\[PoD Country Risk Assessment - Iraq.xlsx]Ratings'!#REF!</xm:f>
            <x14:dxf>
              <fill>
                <patternFill>
                  <bgColor rgb="FFFF0000"/>
                </patternFill>
              </fill>
            </x14:dxf>
          </x14:cfRule>
          <x14:cfRule type="cellIs" priority="52" operator="equal" id="{A2C2CF92-F9E8-410D-B336-7E9EA11E9385}">
            <xm:f>'\Users\w.dol\Downloads\[PoD Country Risk Assessment - Iraq.xlsx]Ratings'!#REF!</xm:f>
            <x14:dxf>
              <fill>
                <patternFill>
                  <bgColor theme="5" tint="0.39994506668294322"/>
                </patternFill>
              </fill>
            </x14:dxf>
          </x14:cfRule>
          <x14:cfRule type="cellIs" priority="53" operator="equal" id="{D5D386DE-D909-40B4-A421-E5E5D71C94CA}">
            <xm:f>'\Users\w.dol\Downloads\[PoD Country Risk Assessment - Iraq.xlsx]Ratings'!#REF!</xm:f>
            <x14:dxf>
              <fill>
                <patternFill>
                  <bgColor theme="7" tint="0.39994506668294322"/>
                </patternFill>
              </fill>
            </x14:dxf>
          </x14:cfRule>
          <x14:cfRule type="cellIs" priority="54" operator="equal" id="{8B53FC80-9CDD-4D86-9D89-20CF98F5D08E}">
            <xm:f>'\Users\w.dol\Downloads\[PoD Country Risk Assessment - Iraq.xlsx]Ratings'!#REF!</xm:f>
            <x14:dxf>
              <fill>
                <patternFill>
                  <bgColor theme="9" tint="0.39994506668294322"/>
                </patternFill>
              </fill>
            </x14:dxf>
          </x14:cfRule>
          <x14:cfRule type="cellIs" priority="55" operator="equal" id="{E414974B-1BD8-43AD-A727-31E713D59023}">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46" operator="equal" id="{4F05D8E2-60AA-4E28-8C72-706DBF7E1042}">
            <xm:f>Ratings!$B$9</xm:f>
            <x14:dxf>
              <fill>
                <patternFill>
                  <bgColor rgb="FFFF0000"/>
                </patternFill>
              </fill>
            </x14:dxf>
          </x14:cfRule>
          <x14:cfRule type="cellIs" priority="47" operator="equal" id="{73F3AAA7-AD48-4007-9C3E-E8D980AD6C3E}">
            <xm:f>Ratings!$B$8</xm:f>
            <x14:dxf>
              <fill>
                <patternFill>
                  <bgColor theme="5" tint="0.39994506668294322"/>
                </patternFill>
              </fill>
            </x14:dxf>
          </x14:cfRule>
          <x14:cfRule type="cellIs" priority="48" operator="equal" id="{E4402AF4-46C0-414D-9307-C2E61ED92EE4}">
            <xm:f>Ratings!$B$7</xm:f>
            <x14:dxf>
              <fill>
                <patternFill>
                  <bgColor theme="7" tint="0.39994506668294322"/>
                </patternFill>
              </fill>
            </x14:dxf>
          </x14:cfRule>
          <x14:cfRule type="cellIs" priority="49" operator="equal" id="{D929D50B-38D8-4023-BA3D-54CA94A7A893}">
            <xm:f>Ratings!$B$6</xm:f>
            <x14:dxf>
              <fill>
                <patternFill>
                  <bgColor theme="9" tint="0.39994506668294322"/>
                </patternFill>
              </fill>
            </x14:dxf>
          </x14:cfRule>
          <x14:cfRule type="cellIs" priority="50" operator="equal" id="{255AD10F-FC6E-4F20-BDDC-DEED992322BC}">
            <xm:f>Ratings!$B$5</xm:f>
            <x14:dxf>
              <fill>
                <patternFill>
                  <bgColor rgb="FF92D050"/>
                </patternFill>
              </fill>
            </x14:dxf>
          </x14:cfRule>
          <xm:sqref>E1</xm:sqref>
        </x14:conditionalFormatting>
        <x14:conditionalFormatting xmlns:xm="http://schemas.microsoft.com/office/excel/2006/main">
          <x14:cfRule type="cellIs" priority="41" operator="equal" id="{DFA28438-1299-41B9-ADF6-D4514DD11CBD}">
            <xm:f>Ratings!$B$16</xm:f>
            <x14:dxf>
              <fill>
                <patternFill>
                  <bgColor rgb="FFFF0000"/>
                </patternFill>
              </fill>
            </x14:dxf>
          </x14:cfRule>
          <x14:cfRule type="cellIs" priority="42" operator="equal" id="{EAA39786-96EF-4F61-BEE5-6F4510C98FED}">
            <xm:f>Ratings!$B$15</xm:f>
            <x14:dxf>
              <fill>
                <patternFill>
                  <bgColor theme="5" tint="0.39994506668294322"/>
                </patternFill>
              </fill>
            </x14:dxf>
          </x14:cfRule>
          <x14:cfRule type="cellIs" priority="43" operator="equal" id="{00127C87-FEF4-4665-AD72-B7E117903B70}">
            <xm:f>Ratings!$B$14</xm:f>
            <x14:dxf>
              <fill>
                <patternFill>
                  <bgColor theme="7" tint="0.39994506668294322"/>
                </patternFill>
              </fill>
            </x14:dxf>
          </x14:cfRule>
          <x14:cfRule type="cellIs" priority="44" operator="equal" id="{AFEF1603-034F-4243-A7C9-3BDA7EA49822}">
            <xm:f>Ratings!$B$13</xm:f>
            <x14:dxf>
              <fill>
                <patternFill>
                  <bgColor theme="9" tint="0.39994506668294322"/>
                </patternFill>
              </fill>
            </x14:dxf>
          </x14:cfRule>
          <x14:cfRule type="cellIs" priority="45" operator="equal" id="{29D48435-00F1-4D74-961C-DE5DB4831EF6}">
            <xm:f>Ratings!$B$12</xm:f>
            <x14:dxf>
              <fill>
                <patternFill>
                  <bgColor rgb="FF92D050"/>
                </patternFill>
              </fill>
            </x14:dxf>
          </x14:cfRule>
          <xm:sqref>F1</xm:sqref>
        </x14:conditionalFormatting>
        <x14:conditionalFormatting xmlns:xm="http://schemas.microsoft.com/office/excel/2006/main">
          <x14:cfRule type="cellIs" priority="18" operator="equal" id="{2BE147A0-AB4C-458C-ACA3-F8E6979BC243}">
            <xm:f>Ratings!$B$9</xm:f>
            <x14:dxf>
              <fill>
                <patternFill>
                  <bgColor rgb="FFFF0000"/>
                </patternFill>
              </fill>
            </x14:dxf>
          </x14:cfRule>
          <x14:cfRule type="cellIs" priority="19" operator="equal" id="{34ADF6E4-5C8E-462F-A875-ADAB4526C9F3}">
            <xm:f>Ratings!$B$8</xm:f>
            <x14:dxf>
              <fill>
                <patternFill>
                  <bgColor theme="5" tint="0.39994506668294322"/>
                </patternFill>
              </fill>
            </x14:dxf>
          </x14:cfRule>
          <x14:cfRule type="cellIs" priority="20" operator="equal" id="{114A6DFF-EBE1-44F9-A4CF-DDAB98812E1A}">
            <xm:f>Ratings!$B$7</xm:f>
            <x14:dxf>
              <fill>
                <patternFill>
                  <bgColor theme="7" tint="0.39994506668294322"/>
                </patternFill>
              </fill>
            </x14:dxf>
          </x14:cfRule>
          <x14:cfRule type="cellIs" priority="21" operator="equal" id="{8AC82AE3-4A6A-448F-B2BC-1D898A9DBD87}">
            <xm:f>Ratings!$B$6</xm:f>
            <x14:dxf>
              <fill>
                <patternFill>
                  <bgColor theme="9" tint="0.39994506668294322"/>
                </patternFill>
              </fill>
            </x14:dxf>
          </x14:cfRule>
          <x14:cfRule type="cellIs" priority="22" operator="equal" id="{4F1C5DDF-094D-4C37-8977-70908E93E0CE}">
            <xm:f>Ratings!$B$5</xm:f>
            <x14:dxf>
              <fill>
                <patternFill>
                  <bgColor rgb="FF92D050"/>
                </patternFill>
              </fill>
            </x14:dxf>
          </x14:cfRule>
          <xm:sqref>E8</xm:sqref>
        </x14:conditionalFormatting>
        <x14:conditionalFormatting xmlns:xm="http://schemas.microsoft.com/office/excel/2006/main">
          <x14:cfRule type="cellIs" priority="13" operator="equal" id="{DAA90262-1BAD-4D9C-B13A-537C240B5A67}">
            <xm:f>Ratings!$B$16</xm:f>
            <x14:dxf>
              <fill>
                <patternFill>
                  <bgColor rgb="FFFF0000"/>
                </patternFill>
              </fill>
            </x14:dxf>
          </x14:cfRule>
          <x14:cfRule type="cellIs" priority="14" operator="equal" id="{BC3F8145-FD6F-4611-ACCB-2DA8B57500A8}">
            <xm:f>Ratings!$B$15</xm:f>
            <x14:dxf>
              <fill>
                <patternFill>
                  <bgColor theme="5" tint="0.39994506668294322"/>
                </patternFill>
              </fill>
            </x14:dxf>
          </x14:cfRule>
          <x14:cfRule type="cellIs" priority="15" operator="equal" id="{A4AD2D17-DEAB-4946-8197-42937BBF493A}">
            <xm:f>Ratings!$B$14</xm:f>
            <x14:dxf>
              <fill>
                <patternFill>
                  <bgColor theme="7" tint="0.39994506668294322"/>
                </patternFill>
              </fill>
            </x14:dxf>
          </x14:cfRule>
          <x14:cfRule type="cellIs" priority="16" operator="equal" id="{652205D3-40EE-48C9-92C1-92AA279D4943}">
            <xm:f>Ratings!$B$13</xm:f>
            <x14:dxf>
              <fill>
                <patternFill>
                  <bgColor theme="9" tint="0.39994506668294322"/>
                </patternFill>
              </fill>
            </x14:dxf>
          </x14:cfRule>
          <x14:cfRule type="cellIs" priority="17" operator="equal" id="{54CCB8CC-E139-41EA-A0F5-BC9AC8BDCFFC}">
            <xm:f>Ratings!$B$12</xm:f>
            <x14:dxf>
              <fill>
                <patternFill>
                  <bgColor rgb="FF92D050"/>
                </patternFill>
              </fill>
            </x14:dxf>
          </x14:cfRule>
          <xm:sqref>F8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E14 E16:E17 E10:E12 E4:E8</xm:sqref>
        </x14:dataValidation>
        <x14:dataValidation type="list" allowBlank="1" showInputMessage="1" showErrorMessage="1">
          <x14:formula1>
            <xm:f>Ratings!$B$12:$B$16</xm:f>
          </x14:formula1>
          <xm:sqref>F14 F16:F17 F10:F12 F4:F8</xm:sqref>
        </x14:dataValidation>
        <x14:dataValidation type="list" allowBlank="1" showInputMessage="1" showErrorMessage="1">
          <x14:formula1>
            <xm:f>Ratings!$B$19:$B$22</xm:f>
          </x14:formula1>
          <xm:sqref>G16:G17 G10:G12 G14 G4:G8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6"/>
  <sheetViews>
    <sheetView showGridLines="0" topLeftCell="A3" zoomScale="80" zoomScaleNormal="80" workbookViewId="0">
      <selection activeCell="D11" sqref="D11"/>
    </sheetView>
  </sheetViews>
  <sheetFormatPr defaultColWidth="33.42578125" defaultRowHeight="15" x14ac:dyDescent="0.25"/>
  <cols>
    <col min="1" max="1" width="2" customWidth="1"/>
    <col min="2" max="2" width="5.140625" bestFit="1" customWidth="1"/>
    <col min="3" max="3" width="34.140625" customWidth="1"/>
    <col min="4" max="4" width="57.7109375" style="25" customWidth="1"/>
    <col min="5" max="5" width="20.7109375" customWidth="1"/>
    <col min="6" max="6" width="19.42578125" customWidth="1"/>
    <col min="7" max="7" width="14.7109375" style="22" customWidth="1"/>
    <col min="8" max="8" width="48.85546875" style="25" customWidth="1"/>
    <col min="11" max="11" width="4.85546875" customWidth="1"/>
  </cols>
  <sheetData>
    <row r="1" spans="2:11" ht="187.5" customHeight="1" x14ac:dyDescent="0.25"/>
    <row r="2" spans="2:11" x14ac:dyDescent="0.25">
      <c r="B2" s="9" t="s">
        <v>17</v>
      </c>
      <c r="C2" s="9" t="s">
        <v>18</v>
      </c>
      <c r="D2" s="24" t="s">
        <v>26</v>
      </c>
      <c r="E2" s="9" t="s">
        <v>2</v>
      </c>
      <c r="F2" s="9" t="s">
        <v>9</v>
      </c>
      <c r="G2" s="9" t="s">
        <v>27</v>
      </c>
      <c r="H2" s="29" t="s">
        <v>19</v>
      </c>
      <c r="K2" s="3"/>
    </row>
    <row r="3" spans="2:11" x14ac:dyDescent="0.25">
      <c r="B3" s="12">
        <v>1</v>
      </c>
      <c r="C3" s="38" t="s">
        <v>22</v>
      </c>
      <c r="D3" s="39"/>
      <c r="E3" s="39"/>
      <c r="F3" s="39"/>
      <c r="G3" s="39"/>
      <c r="H3" s="40"/>
      <c r="K3" s="4"/>
    </row>
    <row r="4" spans="2:11" ht="94.5" customHeight="1" x14ac:dyDescent="0.25">
      <c r="B4" s="13" t="str">
        <f>$B$3&amp;"."&amp;Ratings!B25</f>
        <v>1.1</v>
      </c>
      <c r="C4" s="14" t="s">
        <v>435</v>
      </c>
      <c r="D4" s="23" t="s">
        <v>285</v>
      </c>
      <c r="E4" s="13" t="s">
        <v>6</v>
      </c>
      <c r="F4" s="13" t="s">
        <v>13</v>
      </c>
      <c r="G4" s="21" t="s">
        <v>28</v>
      </c>
      <c r="H4" s="23" t="s">
        <v>286</v>
      </c>
      <c r="K4" s="4" t="str">
        <f>IFERROR(VLOOKUP(CONCATENATE(E4,F4),Ratings!$H$3:$I$27,2,FALSE),)</f>
        <v>Orange</v>
      </c>
    </row>
    <row r="5" spans="2:11" ht="47.25" customHeight="1" x14ac:dyDescent="0.25">
      <c r="B5" s="13" t="str">
        <f>$B$3&amp;"."&amp;Ratings!B26</f>
        <v>1.2</v>
      </c>
      <c r="C5" s="14" t="s">
        <v>436</v>
      </c>
      <c r="D5" s="23" t="s">
        <v>287</v>
      </c>
      <c r="E5" s="13" t="s">
        <v>4</v>
      </c>
      <c r="F5" s="13" t="s">
        <v>13</v>
      </c>
      <c r="G5" s="21" t="s">
        <v>30</v>
      </c>
      <c r="H5" s="23" t="s">
        <v>54</v>
      </c>
      <c r="K5" s="4" t="str">
        <f>IFERROR(VLOOKUP(CONCATENATE(E5,F5),Ratings!$H$3:$I$27,2,FALSE),)</f>
        <v>Yellow</v>
      </c>
    </row>
    <row r="6" spans="2:11" ht="100.5" customHeight="1" x14ac:dyDescent="0.25">
      <c r="B6" s="13" t="str">
        <f>$B$3&amp;"."&amp;Ratings!B27</f>
        <v>1.3</v>
      </c>
      <c r="C6" s="14" t="s">
        <v>437</v>
      </c>
      <c r="D6" s="23" t="s">
        <v>438</v>
      </c>
      <c r="E6" s="13" t="s">
        <v>4</v>
      </c>
      <c r="F6" s="13" t="s">
        <v>14</v>
      </c>
      <c r="G6" s="21" t="s">
        <v>28</v>
      </c>
      <c r="H6" s="23" t="s">
        <v>439</v>
      </c>
      <c r="K6" s="4" t="str">
        <f>IFERROR(VLOOKUP(CONCATENATE(E6,F6),Ratings!$H$3:$I$27,2,FALSE),)</f>
        <v>Orange</v>
      </c>
    </row>
    <row r="7" spans="2:11" ht="67.5" customHeight="1" x14ac:dyDescent="0.25">
      <c r="B7" s="13" t="str">
        <f>$B$3&amp;"."&amp;Ratings!B28</f>
        <v>1.4</v>
      </c>
      <c r="C7" s="14" t="s">
        <v>441</v>
      </c>
      <c r="D7" s="23" t="s">
        <v>440</v>
      </c>
      <c r="E7" s="13" t="s">
        <v>6</v>
      </c>
      <c r="F7" s="13" t="s">
        <v>13</v>
      </c>
      <c r="G7" s="21" t="s">
        <v>28</v>
      </c>
      <c r="H7" s="23" t="s">
        <v>288</v>
      </c>
      <c r="K7" s="4" t="str">
        <f>IFERROR(VLOOKUP(CONCATENATE(E7,F7),Ratings!$H$3:$I$27,2,FALSE),)</f>
        <v>Orange</v>
      </c>
    </row>
    <row r="8" spans="2:11" x14ac:dyDescent="0.25">
      <c r="B8" s="12">
        <v>2</v>
      </c>
      <c r="C8" s="38" t="s">
        <v>23</v>
      </c>
      <c r="D8" s="39"/>
      <c r="E8" s="39"/>
      <c r="F8" s="39"/>
      <c r="G8" s="39"/>
      <c r="H8" s="40"/>
      <c r="K8" s="4">
        <f>IFERROR(VLOOKUP(CONCATENATE(E8,F8),Ratings!$H$3:$I$27,2,FALSE),)</f>
        <v>0</v>
      </c>
    </row>
    <row r="9" spans="2:11" ht="72" customHeight="1" x14ac:dyDescent="0.25">
      <c r="B9" s="13" t="str">
        <f>$B$8&amp;"."&amp;Ratings!B25</f>
        <v>2.1</v>
      </c>
      <c r="C9" s="14" t="s">
        <v>442</v>
      </c>
      <c r="D9" s="23" t="s">
        <v>289</v>
      </c>
      <c r="E9" s="13" t="s">
        <v>4</v>
      </c>
      <c r="F9" s="13" t="s">
        <v>13</v>
      </c>
      <c r="G9" s="21" t="s">
        <v>28</v>
      </c>
      <c r="H9" s="23" t="s">
        <v>290</v>
      </c>
      <c r="K9" s="4" t="str">
        <f>IFERROR(VLOOKUP(CONCATENATE(E9,F9),Ratings!$H$3:$I$27,2,FALSE),)</f>
        <v>Yellow</v>
      </c>
    </row>
    <row r="10" spans="2:11" x14ac:dyDescent="0.25">
      <c r="B10" s="12">
        <v>3</v>
      </c>
      <c r="C10" s="38" t="s">
        <v>24</v>
      </c>
      <c r="D10" s="39"/>
      <c r="E10" s="39"/>
      <c r="F10" s="39"/>
      <c r="G10" s="39"/>
      <c r="H10" s="40"/>
      <c r="K10" s="4">
        <f>IFERROR(VLOOKUP(CONCATENATE(E10,F10),Ratings!$H$3:$I$27,2,FALSE),)</f>
        <v>0</v>
      </c>
    </row>
    <row r="11" spans="2:11" ht="102" customHeight="1" x14ac:dyDescent="0.25">
      <c r="B11" s="13">
        <v>3.1</v>
      </c>
      <c r="C11" s="14" t="s">
        <v>443</v>
      </c>
      <c r="D11" s="15" t="s">
        <v>444</v>
      </c>
      <c r="E11" s="13" t="s">
        <v>4</v>
      </c>
      <c r="F11" s="13" t="s">
        <v>13</v>
      </c>
      <c r="G11" s="21" t="s">
        <v>28</v>
      </c>
      <c r="H11" s="15" t="s">
        <v>279</v>
      </c>
      <c r="K11" s="4" t="str">
        <f>IFERROR(VLOOKUP(CONCATENATE(E11,F11),Ratings!$H$3:$I$27,2,FALSE),)</f>
        <v>Yellow</v>
      </c>
    </row>
    <row r="12" spans="2:11" ht="38.25" x14ac:dyDescent="0.25">
      <c r="B12" s="13">
        <v>3.2</v>
      </c>
      <c r="C12" s="14" t="s">
        <v>429</v>
      </c>
      <c r="D12" s="15" t="s">
        <v>140</v>
      </c>
      <c r="E12" s="13" t="s">
        <v>6</v>
      </c>
      <c r="F12" s="13" t="s">
        <v>14</v>
      </c>
      <c r="G12" s="21" t="s">
        <v>29</v>
      </c>
      <c r="H12" s="15" t="s">
        <v>206</v>
      </c>
      <c r="K12" s="4" t="str">
        <f>IFERROR(VLOOKUP(CONCATENATE(E12,F12),Ratings!$H$3:$I$27,2,FALSE),)</f>
        <v>Orange</v>
      </c>
    </row>
    <row r="13" spans="2:11" x14ac:dyDescent="0.25">
      <c r="B13" s="12">
        <v>4</v>
      </c>
      <c r="C13" s="38" t="s">
        <v>25</v>
      </c>
      <c r="D13" s="39"/>
      <c r="E13" s="39"/>
      <c r="F13" s="39"/>
      <c r="G13" s="39"/>
      <c r="H13" s="40"/>
      <c r="K13" s="4">
        <f>IFERROR(VLOOKUP(CONCATENATE(E13,F13),Ratings!$H$3:$I$27,2,FALSE),)</f>
        <v>0</v>
      </c>
    </row>
    <row r="14" spans="2:11" ht="38.25" x14ac:dyDescent="0.25">
      <c r="B14" s="13" t="str">
        <f>$B$13&amp;"."&amp;Ratings!B25</f>
        <v>4.1</v>
      </c>
      <c r="C14" s="14" t="s">
        <v>55</v>
      </c>
      <c r="D14" s="23" t="s">
        <v>56</v>
      </c>
      <c r="E14" s="13" t="s">
        <v>3</v>
      </c>
      <c r="F14" s="13" t="s">
        <v>14</v>
      </c>
      <c r="G14" s="21" t="s">
        <v>28</v>
      </c>
      <c r="H14" s="23" t="s">
        <v>291</v>
      </c>
      <c r="K14" s="4" t="str">
        <f>IFERROR(VLOOKUP(CONCATENATE(E14,F14),Ratings!$H$3:$I$27,2,FALSE),)</f>
        <v>Yellow</v>
      </c>
    </row>
    <row r="15" spans="2:11" ht="54" customHeight="1" x14ac:dyDescent="0.25">
      <c r="B15" s="13" t="str">
        <f>$B$13&amp;"."&amp;Ratings!B26</f>
        <v>4.2</v>
      </c>
      <c r="C15" s="14" t="s">
        <v>292</v>
      </c>
      <c r="D15" s="23" t="s">
        <v>57</v>
      </c>
      <c r="E15" s="13" t="s">
        <v>3</v>
      </c>
      <c r="F15" s="13" t="s">
        <v>14</v>
      </c>
      <c r="G15" s="21" t="s">
        <v>28</v>
      </c>
      <c r="H15" s="23" t="s">
        <v>293</v>
      </c>
      <c r="K15" s="4" t="str">
        <f>IFERROR(VLOOKUP(CONCATENATE(E15,F15),Ratings!$H$3:$I$27,2,FALSE),)</f>
        <v>Yellow</v>
      </c>
    </row>
    <row r="16" spans="2:11" ht="51" x14ac:dyDescent="0.25">
      <c r="B16" s="13" t="str">
        <f>$B$13&amp;"."&amp;Ratings!B27</f>
        <v>4.3</v>
      </c>
      <c r="C16" s="14" t="s">
        <v>294</v>
      </c>
      <c r="D16" s="23" t="s">
        <v>295</v>
      </c>
      <c r="E16" s="13" t="s">
        <v>4</v>
      </c>
      <c r="F16" s="13" t="s">
        <v>14</v>
      </c>
      <c r="G16" s="21" t="s">
        <v>28</v>
      </c>
      <c r="H16" s="23" t="s">
        <v>296</v>
      </c>
      <c r="K16" s="4" t="str">
        <f>IFERROR(VLOOKUP(CONCATENATE(E16,F16),Ratings!$H$3:$I$27,2,FALSE),)</f>
        <v>Orange</v>
      </c>
    </row>
  </sheetData>
  <mergeCells count="4">
    <mergeCell ref="C3:H3"/>
    <mergeCell ref="C8:H8"/>
    <mergeCell ref="C10:H10"/>
    <mergeCell ref="C13:H13"/>
  </mergeCells>
  <conditionalFormatting sqref="B2:B10 B13:B15 B17:B1048576">
    <cfRule type="expression" dxfId="562" priority="62">
      <formula>K2="Red"</formula>
    </cfRule>
    <cfRule type="expression" dxfId="561" priority="63">
      <formula>K2="Orange"</formula>
    </cfRule>
    <cfRule type="expression" dxfId="560" priority="64">
      <formula>K2="Yellow"</formula>
    </cfRule>
    <cfRule type="expression" dxfId="559" priority="65">
      <formula>K2="Green"</formula>
    </cfRule>
  </conditionalFormatting>
  <conditionalFormatting sqref="B1">
    <cfRule type="expression" dxfId="558" priority="43">
      <formula>K1="Red"</formula>
    </cfRule>
    <cfRule type="expression" dxfId="557" priority="44">
      <formula>K1="Orange"</formula>
    </cfRule>
    <cfRule type="expression" dxfId="556" priority="45">
      <formula>K1="Yellow"</formula>
    </cfRule>
    <cfRule type="expression" dxfId="555" priority="46">
      <formula>K1="Green"</formula>
    </cfRule>
  </conditionalFormatting>
  <conditionalFormatting sqref="B16">
    <cfRule type="expression" dxfId="554" priority="29">
      <formula>K16="Red"</formula>
    </cfRule>
    <cfRule type="expression" dxfId="553" priority="30">
      <formula>K16="Orange"</formula>
    </cfRule>
    <cfRule type="expression" dxfId="552" priority="31">
      <formula>K16="Yellow"</formula>
    </cfRule>
    <cfRule type="expression" dxfId="551" priority="32">
      <formula>K16="Green"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71" operator="equal" id="{45499C43-FC61-43AC-A878-634162AAEC8D}">
            <xm:f>Ratings!$B$9</xm:f>
            <x14:dxf>
              <fill>
                <patternFill>
                  <bgColor rgb="FFFF0000"/>
                </patternFill>
              </fill>
            </x14:dxf>
          </x14:cfRule>
          <x14:cfRule type="cellIs" priority="72" operator="equal" id="{09E1AE2E-6E3F-46DC-891D-8F565CC5049E}">
            <xm:f>Ratings!$B$8</xm:f>
            <x14:dxf>
              <fill>
                <patternFill>
                  <bgColor theme="5" tint="0.39994506668294322"/>
                </patternFill>
              </fill>
            </x14:dxf>
          </x14:cfRule>
          <x14:cfRule type="cellIs" priority="73" operator="equal" id="{E91540B0-37B0-41BF-A3F4-E9A04D939740}">
            <xm:f>Ratings!$B$7</xm:f>
            <x14:dxf>
              <fill>
                <patternFill>
                  <bgColor theme="7" tint="0.39994506668294322"/>
                </patternFill>
              </fill>
            </x14:dxf>
          </x14:cfRule>
          <x14:cfRule type="cellIs" priority="74" operator="equal" id="{AE0A4C8E-E0CC-44AF-B1AB-DB2A7BD39F35}">
            <xm:f>Ratings!$B$6</xm:f>
            <x14:dxf>
              <fill>
                <patternFill>
                  <bgColor theme="9" tint="0.39994506668294322"/>
                </patternFill>
              </fill>
            </x14:dxf>
          </x14:cfRule>
          <x14:cfRule type="cellIs" priority="75" operator="equal" id="{B2F1836C-0FE2-447D-8A4D-C51D9D9EEE35}">
            <xm:f>Ratings!$B$5</xm:f>
            <x14:dxf>
              <fill>
                <patternFill>
                  <bgColor rgb="FF92D050"/>
                </patternFill>
              </fill>
            </x14:dxf>
          </x14:cfRule>
          <xm:sqref>E17:E1048576 E2:E10 E13:E15</xm:sqref>
        </x14:conditionalFormatting>
        <x14:conditionalFormatting xmlns:xm="http://schemas.microsoft.com/office/excel/2006/main">
          <x14:cfRule type="cellIs" priority="66" operator="equal" id="{A09E17F2-C910-4360-B434-AA6785562FCF}">
            <xm:f>Ratings!$B$16</xm:f>
            <x14:dxf>
              <fill>
                <patternFill>
                  <bgColor rgb="FFFF0000"/>
                </patternFill>
              </fill>
            </x14:dxf>
          </x14:cfRule>
          <x14:cfRule type="cellIs" priority="67" operator="equal" id="{960411DD-7FD7-4447-A01A-707B4B22F972}">
            <xm:f>Ratings!$B$15</xm:f>
            <x14:dxf>
              <fill>
                <patternFill>
                  <bgColor theme="5" tint="0.39994506668294322"/>
                </patternFill>
              </fill>
            </x14:dxf>
          </x14:cfRule>
          <x14:cfRule type="cellIs" priority="68" operator="equal" id="{6C4A0B3D-B022-47C4-8CCE-ACF8EAB7A57B}">
            <xm:f>Ratings!$B$14</xm:f>
            <x14:dxf>
              <fill>
                <patternFill>
                  <bgColor theme="7" tint="0.39994506668294322"/>
                </patternFill>
              </fill>
            </x14:dxf>
          </x14:cfRule>
          <x14:cfRule type="cellIs" priority="69" operator="equal" id="{839C7190-15E3-4674-8CA1-568201D752FB}">
            <xm:f>Ratings!$B$13</xm:f>
            <x14:dxf>
              <fill>
                <patternFill>
                  <bgColor theme="9" tint="0.39994506668294322"/>
                </patternFill>
              </fill>
            </x14:dxf>
          </x14:cfRule>
          <x14:cfRule type="cellIs" priority="70" operator="equal" id="{63196CEB-90D9-488C-87DD-0AEC824DBC67}">
            <xm:f>Ratings!$B$12</xm:f>
            <x14:dxf>
              <fill>
                <patternFill>
                  <bgColor rgb="FF92D050"/>
                </patternFill>
              </fill>
            </x14:dxf>
          </x14:cfRule>
          <xm:sqref>F17:F1048576 F2:F10 F13:F15</xm:sqref>
        </x14:conditionalFormatting>
        <x14:conditionalFormatting xmlns:xm="http://schemas.microsoft.com/office/excel/2006/main">
          <x14:cfRule type="cellIs" priority="57" operator="equal" id="{AF7EB18E-A70C-4894-BEED-FD8D50C47B7B}">
            <xm:f>'\Users\w.dol\Downloads\[PoD Country Risk Assessment - Iraq.xlsx]Ratings'!#REF!</xm:f>
            <x14:dxf>
              <fill>
                <patternFill>
                  <bgColor rgb="FFFF0000"/>
                </patternFill>
              </fill>
            </x14:dxf>
          </x14:cfRule>
          <x14:cfRule type="cellIs" priority="58" operator="equal" id="{12961FE3-BDAB-48C7-AC72-1C153DAEA21A}">
            <xm:f>'\Users\w.dol\Downloads\[PoD Country Risk Assessment - Iraq.xlsx]Ratings'!#REF!</xm:f>
            <x14:dxf>
              <fill>
                <patternFill>
                  <bgColor theme="5" tint="0.39994506668294322"/>
                </patternFill>
              </fill>
            </x14:dxf>
          </x14:cfRule>
          <x14:cfRule type="cellIs" priority="59" operator="equal" id="{D6862ABB-34D9-426C-A5AA-D48A064B4C30}">
            <xm:f>'\Users\w.dol\Downloads\[PoD Country Risk Assessment - Iraq.xlsx]Ratings'!#REF!</xm:f>
            <x14:dxf>
              <fill>
                <patternFill>
                  <bgColor theme="7" tint="0.39994506668294322"/>
                </patternFill>
              </fill>
            </x14:dxf>
          </x14:cfRule>
          <x14:cfRule type="cellIs" priority="60" operator="equal" id="{76A5FB9C-FB3E-4DD4-B4A3-EDFFC15552B1}">
            <xm:f>'\Users\w.dol\Downloads\[PoD Country Risk Assessment - Iraq.xlsx]Ratings'!#REF!</xm:f>
            <x14:dxf>
              <fill>
                <patternFill>
                  <bgColor theme="9" tint="0.39994506668294322"/>
                </patternFill>
              </fill>
            </x14:dxf>
          </x14:cfRule>
          <x14:cfRule type="cellIs" priority="61" operator="equal" id="{6BCF4AC0-CDC3-45E5-9BA8-28AE1AE2CA5B}">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52" operator="equal" id="{CE71A968-F049-4B6A-A533-7F9583370B1E}">
            <xm:f>Ratings!$B$9</xm:f>
            <x14:dxf>
              <fill>
                <patternFill>
                  <bgColor rgb="FFFF0000"/>
                </patternFill>
              </fill>
            </x14:dxf>
          </x14:cfRule>
          <x14:cfRule type="cellIs" priority="53" operator="equal" id="{5C3CA6D4-7DEF-4E58-B5CC-DCF6F560B7DF}">
            <xm:f>Ratings!$B$8</xm:f>
            <x14:dxf>
              <fill>
                <patternFill>
                  <bgColor theme="5" tint="0.39994506668294322"/>
                </patternFill>
              </fill>
            </x14:dxf>
          </x14:cfRule>
          <x14:cfRule type="cellIs" priority="54" operator="equal" id="{25C38F70-B324-4C7F-9590-AAAB34899121}">
            <xm:f>Ratings!$B$7</xm:f>
            <x14:dxf>
              <fill>
                <patternFill>
                  <bgColor theme="7" tint="0.39994506668294322"/>
                </patternFill>
              </fill>
            </x14:dxf>
          </x14:cfRule>
          <x14:cfRule type="cellIs" priority="55" operator="equal" id="{BA6DDF09-9947-480E-BAA7-C6DB39656A6D}">
            <xm:f>Ratings!$B$6</xm:f>
            <x14:dxf>
              <fill>
                <patternFill>
                  <bgColor theme="9" tint="0.39994506668294322"/>
                </patternFill>
              </fill>
            </x14:dxf>
          </x14:cfRule>
          <x14:cfRule type="cellIs" priority="56" operator="equal" id="{574C876E-4E37-4813-A2D4-A2B48A53A398}">
            <xm:f>Ratings!$B$5</xm:f>
            <x14:dxf>
              <fill>
                <patternFill>
                  <bgColor rgb="FF92D050"/>
                </patternFill>
              </fill>
            </x14:dxf>
          </x14:cfRule>
          <xm:sqref>E1</xm:sqref>
        </x14:conditionalFormatting>
        <x14:conditionalFormatting xmlns:xm="http://schemas.microsoft.com/office/excel/2006/main">
          <x14:cfRule type="cellIs" priority="47" operator="equal" id="{C1308541-3516-4639-975F-B704DB9356FC}">
            <xm:f>Ratings!$B$16</xm:f>
            <x14:dxf>
              <fill>
                <patternFill>
                  <bgColor rgb="FFFF0000"/>
                </patternFill>
              </fill>
            </x14:dxf>
          </x14:cfRule>
          <x14:cfRule type="cellIs" priority="48" operator="equal" id="{C57F6766-EE71-4285-BD2A-C46C768683C8}">
            <xm:f>Ratings!$B$15</xm:f>
            <x14:dxf>
              <fill>
                <patternFill>
                  <bgColor theme="5" tint="0.39994506668294322"/>
                </patternFill>
              </fill>
            </x14:dxf>
          </x14:cfRule>
          <x14:cfRule type="cellIs" priority="49" operator="equal" id="{AD97D2AE-AE00-44B2-9271-D6F805C3C64F}">
            <xm:f>Ratings!$B$14</xm:f>
            <x14:dxf>
              <fill>
                <patternFill>
                  <bgColor theme="7" tint="0.39994506668294322"/>
                </patternFill>
              </fill>
            </x14:dxf>
          </x14:cfRule>
          <x14:cfRule type="cellIs" priority="50" operator="equal" id="{A103981F-F98C-42E8-82CD-395722B10706}">
            <xm:f>Ratings!$B$13</xm:f>
            <x14:dxf>
              <fill>
                <patternFill>
                  <bgColor theme="9" tint="0.39994506668294322"/>
                </patternFill>
              </fill>
            </x14:dxf>
          </x14:cfRule>
          <x14:cfRule type="cellIs" priority="51" operator="equal" id="{BAE6DA1A-F6A7-48AA-BE49-CEFC4217FC0A}">
            <xm:f>Ratings!$B$12</xm:f>
            <x14:dxf>
              <fill>
                <patternFill>
                  <bgColor rgb="FF92D050"/>
                </patternFill>
              </fill>
            </x14:dxf>
          </x14:cfRule>
          <xm:sqref>F1</xm:sqref>
        </x14:conditionalFormatting>
        <x14:conditionalFormatting xmlns:xm="http://schemas.microsoft.com/office/excel/2006/main">
          <x14:cfRule type="cellIs" priority="38" operator="equal" id="{D91037A3-0CC3-4DAB-A3BC-D7FDB48F7AB0}">
            <xm:f>Ratings!$B$9</xm:f>
            <x14:dxf>
              <fill>
                <patternFill>
                  <bgColor rgb="FFFF0000"/>
                </patternFill>
              </fill>
            </x14:dxf>
          </x14:cfRule>
          <x14:cfRule type="cellIs" priority="39" operator="equal" id="{E31AFF1A-D6F6-4026-AE63-C04F464A88CA}">
            <xm:f>Ratings!$B$8</xm:f>
            <x14:dxf>
              <fill>
                <patternFill>
                  <bgColor theme="5" tint="0.39994506668294322"/>
                </patternFill>
              </fill>
            </x14:dxf>
          </x14:cfRule>
          <x14:cfRule type="cellIs" priority="40" operator="equal" id="{E30DABAD-6546-40D1-8AB6-8601E4F04FC7}">
            <xm:f>Ratings!$B$7</xm:f>
            <x14:dxf>
              <fill>
                <patternFill>
                  <bgColor theme="7" tint="0.39994506668294322"/>
                </patternFill>
              </fill>
            </x14:dxf>
          </x14:cfRule>
          <x14:cfRule type="cellIs" priority="41" operator="equal" id="{99BC1D3E-8F2C-46FB-BB94-E18BBAD77564}">
            <xm:f>Ratings!$B$6</xm:f>
            <x14:dxf>
              <fill>
                <patternFill>
                  <bgColor theme="9" tint="0.39994506668294322"/>
                </patternFill>
              </fill>
            </x14:dxf>
          </x14:cfRule>
          <x14:cfRule type="cellIs" priority="42" operator="equal" id="{489823D6-0EDB-417A-9BC5-CB0CFB5B2F46}">
            <xm:f>Ratings!$B$5</xm:f>
            <x14:dxf>
              <fill>
                <patternFill>
                  <bgColor rgb="FF92D050"/>
                </patternFill>
              </fill>
            </x14:dxf>
          </x14:cfRule>
          <xm:sqref>E16</xm:sqref>
        </x14:conditionalFormatting>
        <x14:conditionalFormatting xmlns:xm="http://schemas.microsoft.com/office/excel/2006/main">
          <x14:cfRule type="cellIs" priority="33" operator="equal" id="{A69E193E-3DDA-4F36-93AD-5F5DD4349F29}">
            <xm:f>Ratings!$B$16</xm:f>
            <x14:dxf>
              <fill>
                <patternFill>
                  <bgColor rgb="FFFF0000"/>
                </patternFill>
              </fill>
            </x14:dxf>
          </x14:cfRule>
          <x14:cfRule type="cellIs" priority="34" operator="equal" id="{A1A56734-512D-413E-A8CC-A848F4AFF5CD}">
            <xm:f>Ratings!$B$15</xm:f>
            <x14:dxf>
              <fill>
                <patternFill>
                  <bgColor theme="5" tint="0.39994506668294322"/>
                </patternFill>
              </fill>
            </x14:dxf>
          </x14:cfRule>
          <x14:cfRule type="cellIs" priority="35" operator="equal" id="{9CF0A2D9-7C5D-4CF6-AF46-A3372E76D4F9}">
            <xm:f>Ratings!$B$14</xm:f>
            <x14:dxf>
              <fill>
                <patternFill>
                  <bgColor theme="7" tint="0.39994506668294322"/>
                </patternFill>
              </fill>
            </x14:dxf>
          </x14:cfRule>
          <x14:cfRule type="cellIs" priority="36" operator="equal" id="{3A37901F-812E-46C6-8C19-27B86C9941C3}">
            <xm:f>Ratings!$B$13</xm:f>
            <x14:dxf>
              <fill>
                <patternFill>
                  <bgColor theme="9" tint="0.39994506668294322"/>
                </patternFill>
              </fill>
            </x14:dxf>
          </x14:cfRule>
          <x14:cfRule type="cellIs" priority="37" operator="equal" id="{DBD348EA-A629-4602-9032-90CA252392A7}">
            <xm:f>Ratings!$B$12</xm:f>
            <x14:dxf>
              <fill>
                <patternFill>
                  <bgColor rgb="FF92D050"/>
                </patternFill>
              </fill>
            </x14:dxf>
          </x14:cfRule>
          <xm:sqref>F16</xm:sqref>
        </x14:conditionalFormatting>
        <x14:conditionalFormatting xmlns:xm="http://schemas.microsoft.com/office/excel/2006/main">
          <x14:cfRule type="expression" priority="15" id="{2ACCE5A3-A6D0-4BD7-9601-C7D5E2AA8C3C}">
            <xm:f>Tunisia!K11="Red"</xm:f>
            <x14:dxf>
              <fill>
                <patternFill>
                  <bgColor rgb="FFFF0000"/>
                </patternFill>
              </fill>
            </x14:dxf>
          </x14:cfRule>
          <x14:cfRule type="expression" priority="16" id="{CAAF898F-E358-4A7A-A590-530FF19AD563}">
            <xm:f>Tunisia!K11="Orange"</xm:f>
            <x14:dxf>
              <fill>
                <patternFill>
                  <bgColor theme="7"/>
                </patternFill>
              </fill>
            </x14:dxf>
          </x14:cfRule>
          <x14:cfRule type="expression" priority="17" id="{5FB8F23B-8BB9-474D-816A-8336D15611A1}">
            <xm:f>Tunisia!K11="Yellow"</xm:f>
            <x14:dxf>
              <fill>
                <patternFill>
                  <bgColor theme="7" tint="0.39994506668294322"/>
                </patternFill>
              </fill>
            </x14:dxf>
          </x14:cfRule>
          <x14:cfRule type="expression" priority="18" id="{2A9F4DF1-9B2B-43A9-8915-C2EAC3D673D2}">
            <xm:f>Tunisia!K11="Green"</xm:f>
            <x14:dxf>
              <fill>
                <patternFill>
                  <bgColor rgb="FF92D050"/>
                </patternFill>
              </fill>
            </x14:dxf>
          </x14:cfRule>
          <xm:sqref>B11</xm:sqref>
        </x14:conditionalFormatting>
        <x14:conditionalFormatting xmlns:xm="http://schemas.microsoft.com/office/excel/2006/main">
          <x14:cfRule type="cellIs" priority="24" operator="equal" id="{FA55452C-E568-4037-961F-049E18506431}">
            <xm:f>Ratings!$B$9</xm:f>
            <x14:dxf>
              <fill>
                <patternFill>
                  <bgColor rgb="FFFF0000"/>
                </patternFill>
              </fill>
            </x14:dxf>
          </x14:cfRule>
          <x14:cfRule type="cellIs" priority="25" operator="equal" id="{09E3AB4C-7813-4E1F-870D-93D54D0A6E53}">
            <xm:f>Ratings!$B$8</xm:f>
            <x14:dxf>
              <fill>
                <patternFill>
                  <bgColor theme="5" tint="0.39994506668294322"/>
                </patternFill>
              </fill>
            </x14:dxf>
          </x14:cfRule>
          <x14:cfRule type="cellIs" priority="26" operator="equal" id="{47FEEC28-8C6E-47B9-AA94-18C5871F7D7D}">
            <xm:f>Ratings!$B$7</xm:f>
            <x14:dxf>
              <fill>
                <patternFill>
                  <bgColor theme="7" tint="0.39994506668294322"/>
                </patternFill>
              </fill>
            </x14:dxf>
          </x14:cfRule>
          <x14:cfRule type="cellIs" priority="27" operator="equal" id="{373260E9-BDA0-49F3-A8AD-A93E8475D815}">
            <xm:f>Ratings!$B$6</xm:f>
            <x14:dxf>
              <fill>
                <patternFill>
                  <bgColor theme="9" tint="0.39994506668294322"/>
                </patternFill>
              </fill>
            </x14:dxf>
          </x14:cfRule>
          <x14:cfRule type="cellIs" priority="28" operator="equal" id="{72E4FF8A-64CD-4FC5-9A62-66D0011D4BE9}">
            <xm:f>Ratings!$B$5</xm:f>
            <x14:dxf>
              <fill>
                <patternFill>
                  <bgColor rgb="FF92D050"/>
                </patternFill>
              </fill>
            </x14:dxf>
          </x14:cfRule>
          <xm:sqref>E11</xm:sqref>
        </x14:conditionalFormatting>
        <x14:conditionalFormatting xmlns:xm="http://schemas.microsoft.com/office/excel/2006/main">
          <x14:cfRule type="cellIs" priority="19" operator="equal" id="{37FB97B6-D00A-4F78-A9F0-14E5495CF4C8}">
            <xm:f>Ratings!$B$16</xm:f>
            <x14:dxf>
              <fill>
                <patternFill>
                  <bgColor rgb="FFFF0000"/>
                </patternFill>
              </fill>
            </x14:dxf>
          </x14:cfRule>
          <x14:cfRule type="cellIs" priority="20" operator="equal" id="{E5573346-CBF0-4A6E-80E5-1220DE7A9FE8}">
            <xm:f>Ratings!$B$15</xm:f>
            <x14:dxf>
              <fill>
                <patternFill>
                  <bgColor theme="5" tint="0.39994506668294322"/>
                </patternFill>
              </fill>
            </x14:dxf>
          </x14:cfRule>
          <x14:cfRule type="cellIs" priority="21" operator="equal" id="{0F2959CF-00FC-477C-950E-12F2BAC52D5C}">
            <xm:f>Ratings!$B$14</xm:f>
            <x14:dxf>
              <fill>
                <patternFill>
                  <bgColor theme="7" tint="0.39994506668294322"/>
                </patternFill>
              </fill>
            </x14:dxf>
          </x14:cfRule>
          <x14:cfRule type="cellIs" priority="22" operator="equal" id="{BD17D0D1-38F8-48A0-934E-EF64D6EAE244}">
            <xm:f>Ratings!$B$13</xm:f>
            <x14:dxf>
              <fill>
                <patternFill>
                  <bgColor theme="9" tint="0.39994506668294322"/>
                </patternFill>
              </fill>
            </x14:dxf>
          </x14:cfRule>
          <x14:cfRule type="cellIs" priority="23" operator="equal" id="{F47E2E2D-C583-4A23-B40D-0C658F85AD42}">
            <xm:f>Ratings!$B$12</xm:f>
            <x14:dxf>
              <fill>
                <patternFill>
                  <bgColor rgb="FF92D050"/>
                </patternFill>
              </fill>
            </x14:dxf>
          </x14:cfRule>
          <xm:sqref>F11</xm:sqref>
        </x14:conditionalFormatting>
        <x14:conditionalFormatting xmlns:xm="http://schemas.microsoft.com/office/excel/2006/main">
          <x14:cfRule type="expression" priority="1" id="{F9E10DE1-7FCF-4471-A6CA-4561160A55EE}">
            <xm:f>Mali!K12="Red"</xm:f>
            <x14:dxf>
              <fill>
                <patternFill>
                  <bgColor rgb="FFFF0000"/>
                </patternFill>
              </fill>
            </x14:dxf>
          </x14:cfRule>
          <x14:cfRule type="expression" priority="2" id="{66577D8E-E1F0-4F06-B853-99988813BFC7}">
            <xm:f>Mali!K12="Orange"</xm:f>
            <x14:dxf>
              <fill>
                <patternFill>
                  <bgColor theme="7"/>
                </patternFill>
              </fill>
            </x14:dxf>
          </x14:cfRule>
          <x14:cfRule type="expression" priority="3" id="{4556F490-E2A5-40AD-B5F9-D05CB0DA6322}">
            <xm:f>Mali!K12="Yellow"</xm:f>
            <x14:dxf>
              <fill>
                <patternFill>
                  <bgColor theme="7" tint="0.39994506668294322"/>
                </patternFill>
              </fill>
            </x14:dxf>
          </x14:cfRule>
          <x14:cfRule type="expression" priority="4" id="{3B8192CE-BD24-4505-9171-F5BDD30AB47D}">
            <xm:f>Mali!K12="Green"</xm:f>
            <x14:dxf>
              <fill>
                <patternFill>
                  <bgColor rgb="FF92D050"/>
                </patternFill>
              </fill>
            </x14:dxf>
          </x14:cfRule>
          <xm:sqref>B12</xm:sqref>
        </x14:conditionalFormatting>
        <x14:conditionalFormatting xmlns:xm="http://schemas.microsoft.com/office/excel/2006/main">
          <x14:cfRule type="cellIs" priority="10" operator="equal" id="{F1AEE86A-38AE-4D6A-9C31-6AA12964B622}">
            <xm:f>Ratings!$B$9</xm:f>
            <x14:dxf>
              <fill>
                <patternFill>
                  <bgColor rgb="FFFF0000"/>
                </patternFill>
              </fill>
            </x14:dxf>
          </x14:cfRule>
          <x14:cfRule type="cellIs" priority="11" operator="equal" id="{E5811D28-5A8E-4CE2-85D0-EB56D60FA50F}">
            <xm:f>Ratings!$B$8</xm:f>
            <x14:dxf>
              <fill>
                <patternFill>
                  <bgColor theme="5" tint="0.39994506668294322"/>
                </patternFill>
              </fill>
            </x14:dxf>
          </x14:cfRule>
          <x14:cfRule type="cellIs" priority="12" operator="equal" id="{BC650C1D-D87D-4DBD-A199-3A05AB2FEAF5}">
            <xm:f>Ratings!$B$7</xm:f>
            <x14:dxf>
              <fill>
                <patternFill>
                  <bgColor theme="7" tint="0.39994506668294322"/>
                </patternFill>
              </fill>
            </x14:dxf>
          </x14:cfRule>
          <x14:cfRule type="cellIs" priority="13" operator="equal" id="{D024AD6A-793B-4AF0-A788-CE1A20E8736C}">
            <xm:f>Ratings!$B$6</xm:f>
            <x14:dxf>
              <fill>
                <patternFill>
                  <bgColor theme="9" tint="0.39994506668294322"/>
                </patternFill>
              </fill>
            </x14:dxf>
          </x14:cfRule>
          <x14:cfRule type="cellIs" priority="14" operator="equal" id="{C4A3667B-1040-4244-8984-8D9B347AC6B9}">
            <xm:f>Ratings!$B$5</xm:f>
            <x14:dxf>
              <fill>
                <patternFill>
                  <bgColor rgb="FF92D050"/>
                </patternFill>
              </fill>
            </x14:dxf>
          </x14:cfRule>
          <xm:sqref>E12</xm:sqref>
        </x14:conditionalFormatting>
        <x14:conditionalFormatting xmlns:xm="http://schemas.microsoft.com/office/excel/2006/main">
          <x14:cfRule type="cellIs" priority="5" operator="equal" id="{EFAE93AB-425F-4625-ADBD-A62298A43147}">
            <xm:f>Ratings!$B$16</xm:f>
            <x14:dxf>
              <fill>
                <patternFill>
                  <bgColor rgb="FFFF0000"/>
                </patternFill>
              </fill>
            </x14:dxf>
          </x14:cfRule>
          <x14:cfRule type="cellIs" priority="6" operator="equal" id="{DCAF33E3-08E5-4978-A7F9-ADB679222B1C}">
            <xm:f>Ratings!$B$15</xm:f>
            <x14:dxf>
              <fill>
                <patternFill>
                  <bgColor theme="5" tint="0.39994506668294322"/>
                </patternFill>
              </fill>
            </x14:dxf>
          </x14:cfRule>
          <x14:cfRule type="cellIs" priority="7" operator="equal" id="{6C40B57B-787A-48C3-8BE4-99478B3A9565}">
            <xm:f>Ratings!$B$14</xm:f>
            <x14:dxf>
              <fill>
                <patternFill>
                  <bgColor theme="7" tint="0.39994506668294322"/>
                </patternFill>
              </fill>
            </x14:dxf>
          </x14:cfRule>
          <x14:cfRule type="cellIs" priority="8" operator="equal" id="{A6C613FE-25D8-434C-A835-539E576AE52D}">
            <xm:f>Ratings!$B$13</xm:f>
            <x14:dxf>
              <fill>
                <patternFill>
                  <bgColor theme="9" tint="0.39994506668294322"/>
                </patternFill>
              </fill>
            </x14:dxf>
          </x14:cfRule>
          <x14:cfRule type="cellIs" priority="9" operator="equal" id="{983009EF-1D33-4563-A2A8-73AD30A3ABE3}">
            <xm:f>Ratings!$B$12</xm:f>
            <x14:dxf>
              <fill>
                <patternFill>
                  <bgColor rgb="FF92D050"/>
                </patternFill>
              </fill>
            </x14:dxf>
          </x14:cfRule>
          <xm:sqref>F12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E4:E7 E9 E14:E16 E11:E12</xm:sqref>
        </x14:dataValidation>
        <x14:dataValidation type="list" allowBlank="1" showInputMessage="1" showErrorMessage="1">
          <x14:formula1>
            <xm:f>Ratings!$B$12:$B$16</xm:f>
          </x14:formula1>
          <xm:sqref>F4:F7 F9 F14:F16 F11:F12</xm:sqref>
        </x14:dataValidation>
        <x14:dataValidation type="list" allowBlank="1" showInputMessage="1" showErrorMessage="1">
          <x14:formula1>
            <xm:f>Ratings!$B$19:$B$22</xm:f>
          </x14:formula1>
          <xm:sqref>G4:G7 G9 G14:G16 G11:G12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1"/>
  <sheetViews>
    <sheetView showGridLines="0" topLeftCell="A7" zoomScale="80" zoomScaleNormal="80" workbookViewId="0">
      <selection activeCell="D5" sqref="D5"/>
    </sheetView>
  </sheetViews>
  <sheetFormatPr defaultColWidth="33.42578125" defaultRowHeight="15" x14ac:dyDescent="0.25"/>
  <cols>
    <col min="1" max="1" width="2" customWidth="1"/>
    <col min="2" max="2" width="5.140625" bestFit="1" customWidth="1"/>
    <col min="3" max="3" width="34.140625" style="28" customWidth="1"/>
    <col min="4" max="4" width="52.42578125" style="25" customWidth="1"/>
    <col min="5" max="5" width="20.7109375" customWidth="1"/>
    <col min="6" max="6" width="19.42578125" customWidth="1"/>
    <col min="7" max="7" width="14.7109375" style="22" customWidth="1"/>
    <col min="8" max="8" width="53.7109375" customWidth="1"/>
    <col min="11" max="11" width="4.85546875" customWidth="1"/>
  </cols>
  <sheetData>
    <row r="1" spans="2:11" ht="187.5" customHeight="1" x14ac:dyDescent="0.25"/>
    <row r="2" spans="2:11" x14ac:dyDescent="0.25">
      <c r="B2" s="9" t="s">
        <v>17</v>
      </c>
      <c r="C2" s="24" t="s">
        <v>18</v>
      </c>
      <c r="D2" s="24" t="s">
        <v>26</v>
      </c>
      <c r="E2" s="9" t="s">
        <v>2</v>
      </c>
      <c r="F2" s="9" t="s">
        <v>9</v>
      </c>
      <c r="G2" s="9" t="s">
        <v>27</v>
      </c>
      <c r="H2" s="11" t="s">
        <v>19</v>
      </c>
      <c r="K2" s="3"/>
    </row>
    <row r="3" spans="2:11" x14ac:dyDescent="0.25">
      <c r="B3" s="12">
        <v>1</v>
      </c>
      <c r="C3" s="38" t="s">
        <v>22</v>
      </c>
      <c r="D3" s="39"/>
      <c r="E3" s="39"/>
      <c r="F3" s="39"/>
      <c r="G3" s="39"/>
      <c r="H3" s="40"/>
      <c r="K3" s="4"/>
    </row>
    <row r="4" spans="2:11" ht="93" customHeight="1" x14ac:dyDescent="0.25">
      <c r="B4" s="13" t="str">
        <f>$B$3&amp;"."&amp;Ratings!B25</f>
        <v>1.1</v>
      </c>
      <c r="C4" s="23" t="s">
        <v>32</v>
      </c>
      <c r="D4" s="23" t="s">
        <v>297</v>
      </c>
      <c r="E4" s="13" t="s">
        <v>6</v>
      </c>
      <c r="F4" s="13" t="s">
        <v>14</v>
      </c>
      <c r="G4" s="21" t="s">
        <v>28</v>
      </c>
      <c r="H4" s="23" t="s">
        <v>298</v>
      </c>
      <c r="K4" s="4" t="str">
        <f>IFERROR(VLOOKUP(CONCATENATE(E4,F4),Ratings!$H$3:$I$27,2,FALSE),)</f>
        <v>Orange</v>
      </c>
    </row>
    <row r="5" spans="2:11" ht="38.25" customHeight="1" x14ac:dyDescent="0.25">
      <c r="B5" s="13" t="str">
        <f>$B$3&amp;"."&amp;Ratings!B26</f>
        <v>1.2</v>
      </c>
      <c r="C5" s="23" t="s">
        <v>33</v>
      </c>
      <c r="D5" s="23" t="s">
        <v>34</v>
      </c>
      <c r="E5" s="13" t="s">
        <v>4</v>
      </c>
      <c r="F5" s="13" t="s">
        <v>13</v>
      </c>
      <c r="G5" s="21" t="s">
        <v>28</v>
      </c>
      <c r="H5" s="23" t="s">
        <v>299</v>
      </c>
      <c r="K5" s="4" t="str">
        <f>IFERROR(VLOOKUP(CONCATENATE(E5,F5),Ratings!$H$3:$I$27,2,FALSE),)</f>
        <v>Yellow</v>
      </c>
    </row>
    <row r="6" spans="2:11" ht="45" customHeight="1" x14ac:dyDescent="0.25">
      <c r="B6" s="13" t="str">
        <f>$B$3&amp;"."&amp;Ratings!B27</f>
        <v>1.3</v>
      </c>
      <c r="C6" s="23" t="s">
        <v>35</v>
      </c>
      <c r="D6" s="23" t="s">
        <v>36</v>
      </c>
      <c r="E6" s="13" t="s">
        <v>7</v>
      </c>
      <c r="F6" s="13" t="s">
        <v>13</v>
      </c>
      <c r="G6" s="21" t="s">
        <v>28</v>
      </c>
      <c r="H6" s="23" t="s">
        <v>37</v>
      </c>
      <c r="K6" s="4" t="str">
        <f>IFERROR(VLOOKUP(CONCATENATE(E6,F6),Ratings!$H$3:$I$27,2,FALSE),)</f>
        <v>Orange</v>
      </c>
    </row>
    <row r="7" spans="2:11" ht="48" customHeight="1" x14ac:dyDescent="0.25">
      <c r="B7" s="13" t="str">
        <f>$B$3&amp;"."&amp;Ratings!B28</f>
        <v>1.4</v>
      </c>
      <c r="C7" s="23" t="s">
        <v>38</v>
      </c>
      <c r="D7" s="23" t="s">
        <v>300</v>
      </c>
      <c r="E7" s="13" t="s">
        <v>6</v>
      </c>
      <c r="F7" s="13" t="s">
        <v>13</v>
      </c>
      <c r="G7" s="21" t="s">
        <v>28</v>
      </c>
      <c r="H7" s="23" t="s">
        <v>301</v>
      </c>
      <c r="K7" s="4" t="str">
        <f>IFERROR(VLOOKUP(CONCATENATE(E7,F7),Ratings!$H$3:$I$27,2,FALSE),)</f>
        <v>Orange</v>
      </c>
    </row>
    <row r="8" spans="2:11" x14ac:dyDescent="0.25">
      <c r="B8" s="12">
        <v>2</v>
      </c>
      <c r="C8" s="38" t="s">
        <v>23</v>
      </c>
      <c r="D8" s="39"/>
      <c r="E8" s="39"/>
      <c r="F8" s="39"/>
      <c r="G8" s="39"/>
      <c r="H8" s="40"/>
      <c r="K8" s="4">
        <f>IFERROR(VLOOKUP(CONCATENATE(E8,F8),Ratings!$H$3:$I$27,2,FALSE),)</f>
        <v>0</v>
      </c>
    </row>
    <row r="9" spans="2:11" ht="104.25" customHeight="1" x14ac:dyDescent="0.25">
      <c r="B9" s="13" t="str">
        <f>$B$8&amp;"."&amp;Ratings!B25</f>
        <v>2.1</v>
      </c>
      <c r="C9" s="23" t="s">
        <v>302</v>
      </c>
      <c r="D9" s="23" t="s">
        <v>303</v>
      </c>
      <c r="E9" s="13" t="s">
        <v>4</v>
      </c>
      <c r="F9" s="13" t="s">
        <v>13</v>
      </c>
      <c r="G9" s="21" t="s">
        <v>28</v>
      </c>
      <c r="H9" s="23" t="s">
        <v>304</v>
      </c>
      <c r="K9" s="4" t="str">
        <f>IFERROR(VLOOKUP(CONCATENATE(E9,F9),Ratings!$H$3:$I$27,2,FALSE),)</f>
        <v>Yellow</v>
      </c>
    </row>
    <row r="10" spans="2:11" ht="47.25" customHeight="1" x14ac:dyDescent="0.25">
      <c r="B10" s="13" t="str">
        <f>$B$8&amp;"."&amp;Ratings!B26</f>
        <v>2.2</v>
      </c>
      <c r="C10" s="23" t="s">
        <v>39</v>
      </c>
      <c r="D10" s="23" t="s">
        <v>40</v>
      </c>
      <c r="E10" s="13" t="s">
        <v>4</v>
      </c>
      <c r="F10" s="13" t="s">
        <v>14</v>
      </c>
      <c r="G10" s="21" t="s">
        <v>28</v>
      </c>
      <c r="H10" s="23" t="s">
        <v>305</v>
      </c>
      <c r="K10" s="4" t="str">
        <f>IFERROR(VLOOKUP(CONCATENATE(E10,F10),Ratings!$H$3:$I$27,2,FALSE),)</f>
        <v>Orange</v>
      </c>
    </row>
    <row r="11" spans="2:11" ht="51" x14ac:dyDescent="0.25">
      <c r="B11" s="13" t="str">
        <f>$B$8&amp;"."&amp;Ratings!B27</f>
        <v>2.3</v>
      </c>
      <c r="C11" s="23" t="s">
        <v>41</v>
      </c>
      <c r="D11" s="23" t="s">
        <v>42</v>
      </c>
      <c r="E11" s="13" t="s">
        <v>4</v>
      </c>
      <c r="F11" s="13" t="s">
        <v>13</v>
      </c>
      <c r="G11" s="21" t="s">
        <v>28</v>
      </c>
      <c r="H11" s="23" t="s">
        <v>306</v>
      </c>
      <c r="K11" s="4" t="str">
        <f>IFERROR(VLOOKUP(CONCATENATE(E11,F11),Ratings!$H$3:$I$27,2,FALSE),)</f>
        <v>Yellow</v>
      </c>
    </row>
    <row r="12" spans="2:11" ht="38.25" x14ac:dyDescent="0.25">
      <c r="B12" s="13" t="str">
        <f>$B$8&amp;"."&amp;Ratings!B28</f>
        <v>2.4</v>
      </c>
      <c r="C12" s="23" t="s">
        <v>43</v>
      </c>
      <c r="D12" s="23" t="s">
        <v>43</v>
      </c>
      <c r="E12" s="13" t="s">
        <v>6</v>
      </c>
      <c r="F12" s="13" t="s">
        <v>13</v>
      </c>
      <c r="G12" s="21" t="s">
        <v>28</v>
      </c>
      <c r="H12" s="23" t="s">
        <v>307</v>
      </c>
      <c r="K12" s="4" t="str">
        <f>IFERROR(VLOOKUP(CONCATENATE(E12,F12),Ratings!$H$3:$I$27,2,FALSE),)</f>
        <v>Orange</v>
      </c>
    </row>
    <row r="13" spans="2:11" x14ac:dyDescent="0.25">
      <c r="B13" s="12">
        <v>3</v>
      </c>
      <c r="C13" s="38" t="s">
        <v>24</v>
      </c>
      <c r="D13" s="39"/>
      <c r="E13" s="39"/>
      <c r="F13" s="39"/>
      <c r="G13" s="39"/>
      <c r="H13" s="40"/>
      <c r="K13" s="4">
        <f>IFERROR(VLOOKUP(CONCATENATE(E13,F13),Ratings!$H$3:$I$27,2,FALSE),)</f>
        <v>0</v>
      </c>
    </row>
    <row r="14" spans="2:11" ht="105.75" customHeight="1" x14ac:dyDescent="0.25">
      <c r="B14" s="13" t="str">
        <f>$B$13&amp;"."&amp;Ratings!B25</f>
        <v>3.1</v>
      </c>
      <c r="C14" s="23" t="s">
        <v>308</v>
      </c>
      <c r="D14" s="23" t="s">
        <v>309</v>
      </c>
      <c r="E14" s="13" t="s">
        <v>4</v>
      </c>
      <c r="F14" s="13" t="s">
        <v>15</v>
      </c>
      <c r="G14" s="21" t="s">
        <v>28</v>
      </c>
      <c r="H14" s="15" t="s">
        <v>310</v>
      </c>
      <c r="K14" s="4" t="str">
        <f>IFERROR(VLOOKUP(CONCATENATE(E14,F14),Ratings!$H$3:$I$27,2,FALSE),)</f>
        <v>Orange</v>
      </c>
    </row>
    <row r="15" spans="2:11" ht="44.25" customHeight="1" x14ac:dyDescent="0.25">
      <c r="B15" s="13" t="str">
        <f>$B$13&amp;"."&amp;Ratings!B26</f>
        <v>3.2</v>
      </c>
      <c r="C15" s="23" t="s">
        <v>44</v>
      </c>
      <c r="D15" s="23" t="s">
        <v>45</v>
      </c>
      <c r="E15" s="13" t="s">
        <v>4</v>
      </c>
      <c r="F15" s="13" t="s">
        <v>14</v>
      </c>
      <c r="G15" s="21" t="s">
        <v>28</v>
      </c>
      <c r="H15" s="15" t="s">
        <v>46</v>
      </c>
      <c r="K15" s="4" t="str">
        <f>IFERROR(VLOOKUP(CONCATENATE(E15,F15),Ratings!$H$3:$I$27,2,FALSE),)</f>
        <v>Orange</v>
      </c>
    </row>
    <row r="16" spans="2:11" ht="31.5" customHeight="1" x14ac:dyDescent="0.25">
      <c r="B16" s="13" t="str">
        <f>$B$13&amp;"."&amp;Ratings!B27</f>
        <v>3.3</v>
      </c>
      <c r="C16" s="23" t="s">
        <v>47</v>
      </c>
      <c r="D16" s="23" t="s">
        <v>451</v>
      </c>
      <c r="E16" s="13" t="s">
        <v>4</v>
      </c>
      <c r="F16" s="13" t="s">
        <v>13</v>
      </c>
      <c r="G16" s="21" t="s">
        <v>28</v>
      </c>
      <c r="H16" s="15" t="s">
        <v>311</v>
      </c>
      <c r="K16" s="4" t="str">
        <f>IFERROR(VLOOKUP(CONCATENATE(E16,F16),Ratings!$H$3:$I$27,2,FALSE),)</f>
        <v>Yellow</v>
      </c>
    </row>
    <row r="17" spans="2:11" ht="30" customHeight="1" x14ac:dyDescent="0.25">
      <c r="B17" s="13" t="str">
        <f>$B$13&amp;"."&amp;Ratings!B28</f>
        <v>3.4</v>
      </c>
      <c r="C17" s="23" t="s">
        <v>429</v>
      </c>
      <c r="D17" s="23" t="s">
        <v>312</v>
      </c>
      <c r="E17" s="13" t="s">
        <v>6</v>
      </c>
      <c r="F17" s="13" t="s">
        <v>14</v>
      </c>
      <c r="G17" s="21" t="s">
        <v>28</v>
      </c>
      <c r="H17" s="15" t="s">
        <v>313</v>
      </c>
      <c r="K17" s="4" t="str">
        <f>IFERROR(VLOOKUP(CONCATENATE(E17,F17),Ratings!$H$3:$I$27,2,FALSE),)</f>
        <v>Orange</v>
      </c>
    </row>
    <row r="18" spans="2:11" ht="51" x14ac:dyDescent="0.25">
      <c r="B18" s="13" t="str">
        <f>$B$13&amp;"."&amp;Ratings!B29</f>
        <v>3.5</v>
      </c>
      <c r="C18" s="23" t="s">
        <v>48</v>
      </c>
      <c r="D18" s="23" t="s">
        <v>236</v>
      </c>
      <c r="E18" s="13" t="s">
        <v>6</v>
      </c>
      <c r="F18" s="13" t="s">
        <v>13</v>
      </c>
      <c r="G18" s="21" t="s">
        <v>28</v>
      </c>
      <c r="H18" s="15" t="s">
        <v>314</v>
      </c>
      <c r="K18" s="4" t="str">
        <f>IFERROR(VLOOKUP(CONCATENATE(E18,F18),Ratings!$H$3:$I$27,2,FALSE),)</f>
        <v>Orange</v>
      </c>
    </row>
    <row r="19" spans="2:11" x14ac:dyDescent="0.25">
      <c r="B19" s="12">
        <v>4</v>
      </c>
      <c r="C19" s="38" t="s">
        <v>25</v>
      </c>
      <c r="D19" s="39"/>
      <c r="E19" s="39"/>
      <c r="F19" s="39"/>
      <c r="G19" s="39"/>
      <c r="H19" s="40"/>
      <c r="K19" s="4">
        <f>IFERROR(VLOOKUP(CONCATENATE(E19,F19),Ratings!$H$3:$I$27,2,FALSE),)</f>
        <v>0</v>
      </c>
    </row>
    <row r="20" spans="2:11" ht="64.5" customHeight="1" x14ac:dyDescent="0.25">
      <c r="B20" s="13" t="str">
        <f>$B$19&amp;"."&amp;Ratings!B25</f>
        <v>4.1</v>
      </c>
      <c r="C20" s="23" t="s">
        <v>315</v>
      </c>
      <c r="D20" s="23" t="s">
        <v>49</v>
      </c>
      <c r="E20" s="13" t="s">
        <v>4</v>
      </c>
      <c r="F20" s="13" t="s">
        <v>13</v>
      </c>
      <c r="G20" s="21" t="s">
        <v>28</v>
      </c>
      <c r="H20" s="15" t="s">
        <v>296</v>
      </c>
      <c r="K20" s="4" t="str">
        <f>IFERROR(VLOOKUP(CONCATENATE(E20,F20),Ratings!$H$3:$I$27,2,FALSE),)</f>
        <v>Yellow</v>
      </c>
    </row>
    <row r="21" spans="2:11" ht="38.25" x14ac:dyDescent="0.25">
      <c r="B21" s="13" t="str">
        <f>$B$19&amp;"."&amp;Ratings!B26</f>
        <v>4.2</v>
      </c>
      <c r="C21" s="23" t="s">
        <v>50</v>
      </c>
      <c r="D21" s="23" t="s">
        <v>316</v>
      </c>
      <c r="E21" s="13" t="s">
        <v>4</v>
      </c>
      <c r="F21" s="13" t="s">
        <v>13</v>
      </c>
      <c r="G21" s="21" t="s">
        <v>28</v>
      </c>
      <c r="H21" s="15" t="s">
        <v>317</v>
      </c>
      <c r="K21" s="4" t="str">
        <f>IFERROR(VLOOKUP(CONCATENATE(E21,F21),Ratings!$H$3:$I$27,2,FALSE),)</f>
        <v>Yellow</v>
      </c>
    </row>
  </sheetData>
  <mergeCells count="4">
    <mergeCell ref="C3:H3"/>
    <mergeCell ref="C8:H8"/>
    <mergeCell ref="C13:H13"/>
    <mergeCell ref="C19:H19"/>
  </mergeCells>
  <conditionalFormatting sqref="B2:B11 B13:B1048576">
    <cfRule type="expression" dxfId="487" priority="48">
      <formula>K2="Red"</formula>
    </cfRule>
    <cfRule type="expression" dxfId="486" priority="49">
      <formula>K2="Orange"</formula>
    </cfRule>
    <cfRule type="expression" dxfId="485" priority="50">
      <formula>K2="Yellow"</formula>
    </cfRule>
    <cfRule type="expression" dxfId="484" priority="51">
      <formula>K2="Green"</formula>
    </cfRule>
  </conditionalFormatting>
  <conditionalFormatting sqref="B1">
    <cfRule type="expression" dxfId="483" priority="29">
      <formula>K1="Red"</formula>
    </cfRule>
    <cfRule type="expression" dxfId="482" priority="30">
      <formula>K1="Orange"</formula>
    </cfRule>
    <cfRule type="expression" dxfId="481" priority="31">
      <formula>K1="Yellow"</formula>
    </cfRule>
    <cfRule type="expression" dxfId="480" priority="32">
      <formula>K1="Green"</formula>
    </cfRule>
  </conditionalFormatting>
  <conditionalFormatting sqref="B12">
    <cfRule type="expression" dxfId="479" priority="1">
      <formula>K12="Red"</formula>
    </cfRule>
    <cfRule type="expression" dxfId="478" priority="2">
      <formula>K12="Orange"</formula>
    </cfRule>
    <cfRule type="expression" dxfId="477" priority="3">
      <formula>K12="Yellow"</formula>
    </cfRule>
    <cfRule type="expression" dxfId="476" priority="4">
      <formula>K12="Green"</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57" operator="equal" id="{004646A2-E952-48B0-96F8-EB4F4CA0A499}">
            <xm:f>Ratings!$B$9</xm:f>
            <x14:dxf>
              <fill>
                <patternFill>
                  <bgColor rgb="FFFF0000"/>
                </patternFill>
              </fill>
            </x14:dxf>
          </x14:cfRule>
          <x14:cfRule type="cellIs" priority="58" operator="equal" id="{38C429ED-ACBA-446D-945C-5501B7C4D348}">
            <xm:f>Ratings!$B$8</xm:f>
            <x14:dxf>
              <fill>
                <patternFill>
                  <bgColor theme="5" tint="0.39994506668294322"/>
                </patternFill>
              </fill>
            </x14:dxf>
          </x14:cfRule>
          <x14:cfRule type="cellIs" priority="59" operator="equal" id="{2CB6BD61-A3CE-41AD-86F4-C15B0FAF4A0E}">
            <xm:f>Ratings!$B$7</xm:f>
            <x14:dxf>
              <fill>
                <patternFill>
                  <bgColor theme="7" tint="0.39994506668294322"/>
                </patternFill>
              </fill>
            </x14:dxf>
          </x14:cfRule>
          <x14:cfRule type="cellIs" priority="60" operator="equal" id="{30C0078D-33FE-4154-ABF5-E521596C8C52}">
            <xm:f>Ratings!$B$6</xm:f>
            <x14:dxf>
              <fill>
                <patternFill>
                  <bgColor theme="9" tint="0.39994506668294322"/>
                </patternFill>
              </fill>
            </x14:dxf>
          </x14:cfRule>
          <x14:cfRule type="cellIs" priority="61" operator="equal" id="{A0C1503D-2448-4AB5-A057-2075265AC8F1}">
            <xm:f>Ratings!$B$5</xm:f>
            <x14:dxf>
              <fill>
                <patternFill>
                  <bgColor rgb="FF92D050"/>
                </patternFill>
              </fill>
            </x14:dxf>
          </x14:cfRule>
          <xm:sqref>E2:E11 E13:E1048576</xm:sqref>
        </x14:conditionalFormatting>
        <x14:conditionalFormatting xmlns:xm="http://schemas.microsoft.com/office/excel/2006/main">
          <x14:cfRule type="cellIs" priority="52" operator="equal" id="{D534922C-BFF1-4B3A-8A43-380E686BF45F}">
            <xm:f>Ratings!$B$16</xm:f>
            <x14:dxf>
              <fill>
                <patternFill>
                  <bgColor rgb="FFFF0000"/>
                </patternFill>
              </fill>
            </x14:dxf>
          </x14:cfRule>
          <x14:cfRule type="cellIs" priority="53" operator="equal" id="{28FBA2B3-080F-4A0E-B1A9-FFE8FEA8DFD9}">
            <xm:f>Ratings!$B$15</xm:f>
            <x14:dxf>
              <fill>
                <patternFill>
                  <bgColor theme="5" tint="0.39994506668294322"/>
                </patternFill>
              </fill>
            </x14:dxf>
          </x14:cfRule>
          <x14:cfRule type="cellIs" priority="54" operator="equal" id="{45A5CD42-C97A-440C-A786-F9E68D01E1DC}">
            <xm:f>Ratings!$B$14</xm:f>
            <x14:dxf>
              <fill>
                <patternFill>
                  <bgColor theme="7" tint="0.39994506668294322"/>
                </patternFill>
              </fill>
            </x14:dxf>
          </x14:cfRule>
          <x14:cfRule type="cellIs" priority="55" operator="equal" id="{A6446C7B-5A6D-431C-8F27-AF602C5CA0DE}">
            <xm:f>Ratings!$B$13</xm:f>
            <x14:dxf>
              <fill>
                <patternFill>
                  <bgColor theme="9" tint="0.39994506668294322"/>
                </patternFill>
              </fill>
            </x14:dxf>
          </x14:cfRule>
          <x14:cfRule type="cellIs" priority="56" operator="equal" id="{AC2AF9E9-51EF-4A7A-8371-0F84DBCEF2A3}">
            <xm:f>Ratings!$B$12</xm:f>
            <x14:dxf>
              <fill>
                <patternFill>
                  <bgColor rgb="FF92D050"/>
                </patternFill>
              </fill>
            </x14:dxf>
          </x14:cfRule>
          <xm:sqref>F2:F11 F13:F1048576</xm:sqref>
        </x14:conditionalFormatting>
        <x14:conditionalFormatting xmlns:xm="http://schemas.microsoft.com/office/excel/2006/main">
          <x14:cfRule type="cellIs" priority="43" operator="equal" id="{D94A6FB5-7588-4D9D-8846-3AAA0261D3FF}">
            <xm:f>'\Users\w.dol\Downloads\[PoD Country Risk Assessment - Iraq.xlsx]Ratings'!#REF!</xm:f>
            <x14:dxf>
              <fill>
                <patternFill>
                  <bgColor rgb="FFFF0000"/>
                </patternFill>
              </fill>
            </x14:dxf>
          </x14:cfRule>
          <x14:cfRule type="cellIs" priority="44" operator="equal" id="{E717E015-DCEF-40A7-9A69-302719061A8B}">
            <xm:f>'\Users\w.dol\Downloads\[PoD Country Risk Assessment - Iraq.xlsx]Ratings'!#REF!</xm:f>
            <x14:dxf>
              <fill>
                <patternFill>
                  <bgColor theme="5" tint="0.39994506668294322"/>
                </patternFill>
              </fill>
            </x14:dxf>
          </x14:cfRule>
          <x14:cfRule type="cellIs" priority="45" operator="equal" id="{7EA63F67-7231-4CA9-AD32-B14E2FE2EA1E}">
            <xm:f>'\Users\w.dol\Downloads\[PoD Country Risk Assessment - Iraq.xlsx]Ratings'!#REF!</xm:f>
            <x14:dxf>
              <fill>
                <patternFill>
                  <bgColor theme="7" tint="0.39994506668294322"/>
                </patternFill>
              </fill>
            </x14:dxf>
          </x14:cfRule>
          <x14:cfRule type="cellIs" priority="46" operator="equal" id="{55A01150-3204-4015-AA39-2E153AE0D11F}">
            <xm:f>'\Users\w.dol\Downloads\[PoD Country Risk Assessment - Iraq.xlsx]Ratings'!#REF!</xm:f>
            <x14:dxf>
              <fill>
                <patternFill>
                  <bgColor theme="9" tint="0.39994506668294322"/>
                </patternFill>
              </fill>
            </x14:dxf>
          </x14:cfRule>
          <x14:cfRule type="cellIs" priority="47" operator="equal" id="{80C096F4-5524-4F80-8968-D965B881DA94}">
            <xm:f>'\Users\w.dol\Downloads\[PoD Country Risk Assessment - Iraq.xlsx]Ratings'!#REF!</xm:f>
            <x14:dxf>
              <fill>
                <patternFill>
                  <bgColor rgb="FF92D050"/>
                </patternFill>
              </fill>
            </x14:dxf>
          </x14:cfRule>
          <xm:sqref>G2</xm:sqref>
        </x14:conditionalFormatting>
        <x14:conditionalFormatting xmlns:xm="http://schemas.microsoft.com/office/excel/2006/main">
          <x14:cfRule type="cellIs" priority="38" operator="equal" id="{FE5339BB-FF4B-4EA8-A652-4CD573372A84}">
            <xm:f>Ratings!$B$9</xm:f>
            <x14:dxf>
              <fill>
                <patternFill>
                  <bgColor rgb="FFFF0000"/>
                </patternFill>
              </fill>
            </x14:dxf>
          </x14:cfRule>
          <x14:cfRule type="cellIs" priority="39" operator="equal" id="{A98FDE06-431E-4A1A-B687-09DEE3271807}">
            <xm:f>Ratings!$B$8</xm:f>
            <x14:dxf>
              <fill>
                <patternFill>
                  <bgColor theme="5" tint="0.39994506668294322"/>
                </patternFill>
              </fill>
            </x14:dxf>
          </x14:cfRule>
          <x14:cfRule type="cellIs" priority="40" operator="equal" id="{575606BB-7608-4B2E-92E7-59B1208EFEB7}">
            <xm:f>Ratings!$B$7</xm:f>
            <x14:dxf>
              <fill>
                <patternFill>
                  <bgColor theme="7" tint="0.39994506668294322"/>
                </patternFill>
              </fill>
            </x14:dxf>
          </x14:cfRule>
          <x14:cfRule type="cellIs" priority="41" operator="equal" id="{34FE7969-2ACF-44A8-B396-F723E0F7DF1C}">
            <xm:f>Ratings!$B$6</xm:f>
            <x14:dxf>
              <fill>
                <patternFill>
                  <bgColor theme="9" tint="0.39994506668294322"/>
                </patternFill>
              </fill>
            </x14:dxf>
          </x14:cfRule>
          <x14:cfRule type="cellIs" priority="42" operator="equal" id="{25215583-90A3-46F9-A1E0-94973882CFCE}">
            <xm:f>Ratings!$B$5</xm:f>
            <x14:dxf>
              <fill>
                <patternFill>
                  <bgColor rgb="FF92D050"/>
                </patternFill>
              </fill>
            </x14:dxf>
          </x14:cfRule>
          <xm:sqref>E1</xm:sqref>
        </x14:conditionalFormatting>
        <x14:conditionalFormatting xmlns:xm="http://schemas.microsoft.com/office/excel/2006/main">
          <x14:cfRule type="cellIs" priority="33" operator="equal" id="{B0BFAAB4-E8AA-4F58-896B-597E37856D62}">
            <xm:f>Ratings!$B$16</xm:f>
            <x14:dxf>
              <fill>
                <patternFill>
                  <bgColor rgb="FFFF0000"/>
                </patternFill>
              </fill>
            </x14:dxf>
          </x14:cfRule>
          <x14:cfRule type="cellIs" priority="34" operator="equal" id="{CEB2B470-6007-4826-914F-FF5B203310D5}">
            <xm:f>Ratings!$B$15</xm:f>
            <x14:dxf>
              <fill>
                <patternFill>
                  <bgColor theme="5" tint="0.39994506668294322"/>
                </patternFill>
              </fill>
            </x14:dxf>
          </x14:cfRule>
          <x14:cfRule type="cellIs" priority="35" operator="equal" id="{025504D0-3C6C-49A9-8D84-E9E42B039551}">
            <xm:f>Ratings!$B$14</xm:f>
            <x14:dxf>
              <fill>
                <patternFill>
                  <bgColor theme="7" tint="0.39994506668294322"/>
                </patternFill>
              </fill>
            </x14:dxf>
          </x14:cfRule>
          <x14:cfRule type="cellIs" priority="36" operator="equal" id="{612D38FF-26FB-48F3-8380-A8BC08B5288C}">
            <xm:f>Ratings!$B$13</xm:f>
            <x14:dxf>
              <fill>
                <patternFill>
                  <bgColor theme="9" tint="0.39994506668294322"/>
                </patternFill>
              </fill>
            </x14:dxf>
          </x14:cfRule>
          <x14:cfRule type="cellIs" priority="37" operator="equal" id="{37FB4559-72C8-43A3-9630-224C8358BC94}">
            <xm:f>Ratings!$B$12</xm:f>
            <x14:dxf>
              <fill>
                <patternFill>
                  <bgColor rgb="FF92D050"/>
                </patternFill>
              </fill>
            </x14:dxf>
          </x14:cfRule>
          <xm:sqref>F1</xm:sqref>
        </x14:conditionalFormatting>
        <x14:conditionalFormatting xmlns:xm="http://schemas.microsoft.com/office/excel/2006/main">
          <x14:cfRule type="cellIs" priority="10" operator="equal" id="{094DC981-5539-4D99-A0B8-90ACCBC5952F}">
            <xm:f>Ratings!$B$9</xm:f>
            <x14:dxf>
              <fill>
                <patternFill>
                  <bgColor rgb="FFFF0000"/>
                </patternFill>
              </fill>
            </x14:dxf>
          </x14:cfRule>
          <x14:cfRule type="cellIs" priority="11" operator="equal" id="{F0AB30B6-E042-458F-ABAC-B73490337CE6}">
            <xm:f>Ratings!$B$8</xm:f>
            <x14:dxf>
              <fill>
                <patternFill>
                  <bgColor theme="5" tint="0.39994506668294322"/>
                </patternFill>
              </fill>
            </x14:dxf>
          </x14:cfRule>
          <x14:cfRule type="cellIs" priority="12" operator="equal" id="{E57C95FF-4E50-4816-A8E5-A37D543190BD}">
            <xm:f>Ratings!$B$7</xm:f>
            <x14:dxf>
              <fill>
                <patternFill>
                  <bgColor theme="7" tint="0.39994506668294322"/>
                </patternFill>
              </fill>
            </x14:dxf>
          </x14:cfRule>
          <x14:cfRule type="cellIs" priority="13" operator="equal" id="{EA022BF1-1946-4DD8-9470-8070B10BAFCB}">
            <xm:f>Ratings!$B$6</xm:f>
            <x14:dxf>
              <fill>
                <patternFill>
                  <bgColor theme="9" tint="0.39994506668294322"/>
                </patternFill>
              </fill>
            </x14:dxf>
          </x14:cfRule>
          <x14:cfRule type="cellIs" priority="14" operator="equal" id="{39B84D09-94B9-47D1-B922-18907A799635}">
            <xm:f>Ratings!$B$5</xm:f>
            <x14:dxf>
              <fill>
                <patternFill>
                  <bgColor rgb="FF92D050"/>
                </patternFill>
              </fill>
            </x14:dxf>
          </x14:cfRule>
          <xm:sqref>E12</xm:sqref>
        </x14:conditionalFormatting>
        <x14:conditionalFormatting xmlns:xm="http://schemas.microsoft.com/office/excel/2006/main">
          <x14:cfRule type="cellIs" priority="5" operator="equal" id="{6A97890D-D97F-42D8-A12F-A608344F456A}">
            <xm:f>Ratings!$B$16</xm:f>
            <x14:dxf>
              <fill>
                <patternFill>
                  <bgColor rgb="FFFF0000"/>
                </patternFill>
              </fill>
            </x14:dxf>
          </x14:cfRule>
          <x14:cfRule type="cellIs" priority="6" operator="equal" id="{ECD5E86C-44E9-4E0A-BFD4-A92472C5F31A}">
            <xm:f>Ratings!$B$15</xm:f>
            <x14:dxf>
              <fill>
                <patternFill>
                  <bgColor theme="5" tint="0.39994506668294322"/>
                </patternFill>
              </fill>
            </x14:dxf>
          </x14:cfRule>
          <x14:cfRule type="cellIs" priority="7" operator="equal" id="{2748CA8B-2775-45CD-BF89-22B1DF1489B2}">
            <xm:f>Ratings!$B$14</xm:f>
            <x14:dxf>
              <fill>
                <patternFill>
                  <bgColor theme="7" tint="0.39994506668294322"/>
                </patternFill>
              </fill>
            </x14:dxf>
          </x14:cfRule>
          <x14:cfRule type="cellIs" priority="8" operator="equal" id="{0A2C593A-4A1F-48EE-9070-8DE3A4DF0FE8}">
            <xm:f>Ratings!$B$13</xm:f>
            <x14:dxf>
              <fill>
                <patternFill>
                  <bgColor theme="9" tint="0.39994506668294322"/>
                </patternFill>
              </fill>
            </x14:dxf>
          </x14:cfRule>
          <x14:cfRule type="cellIs" priority="9" operator="equal" id="{060BE295-1CCB-42F7-B68E-A2F4C5097C01}">
            <xm:f>Ratings!$B$12</xm:f>
            <x14:dxf>
              <fill>
                <patternFill>
                  <bgColor rgb="FF92D050"/>
                </patternFill>
              </fill>
            </x14:dxf>
          </x14:cfRule>
          <xm:sqref>F12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Ratings!$B$5:$B$9</xm:f>
          </x14:formula1>
          <xm:sqref>E9:E12 E20:E21 E4:E7 E14:E18</xm:sqref>
        </x14:dataValidation>
        <x14:dataValidation type="list" allowBlank="1" showInputMessage="1" showErrorMessage="1">
          <x14:formula1>
            <xm:f>Ratings!$B$12:$B$16</xm:f>
          </x14:formula1>
          <xm:sqref>F9:F12 F20:F21 F4:F7 F14:F18</xm:sqref>
        </x14:dataValidation>
        <x14:dataValidation type="list" allowBlank="1" showInputMessage="1" showErrorMessage="1">
          <x14:formula1>
            <xm:f>Ratings!$B$19:$B$22</xm:f>
          </x14:formula1>
          <xm:sqref>G14:G18 G9:G12 G4:G7 G20:G21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E3B3EB1-A984-4226-B391-024B3FD0A1E3}"/>
</file>

<file path=customXml/itemProps2.xml><?xml version="1.0" encoding="utf-8"?>
<ds:datastoreItem xmlns:ds="http://schemas.openxmlformats.org/officeDocument/2006/customXml" ds:itemID="{D05262BB-0F02-4533-B54C-B16FC209668D}"/>
</file>

<file path=customXml/itemProps3.xml><?xml version="1.0" encoding="utf-8"?>
<ds:datastoreItem xmlns:ds="http://schemas.openxmlformats.org/officeDocument/2006/customXml" ds:itemID="{CB1A1388-FE0D-411F-ABFC-591F3166EC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Risk empty format</vt:lpstr>
      <vt:lpstr>Overall</vt:lpstr>
      <vt:lpstr>Mali</vt:lpstr>
      <vt:lpstr>Burkina Faso</vt:lpstr>
      <vt:lpstr>Niger</vt:lpstr>
      <vt:lpstr>Senegal</vt:lpstr>
      <vt:lpstr>Tunisia</vt:lpstr>
      <vt:lpstr>Jordan</vt:lpstr>
      <vt:lpstr>Iraq</vt:lpstr>
      <vt:lpstr>Uganda</vt:lpstr>
      <vt:lpstr>Kenya</vt:lpstr>
      <vt:lpstr>Ethiopia</vt:lpstr>
      <vt:lpstr>Mozambique</vt:lpstr>
      <vt:lpstr>Guatemala</vt:lpstr>
      <vt:lpstr>Colombia</vt:lpstr>
      <vt:lpstr>Myanmar</vt:lpstr>
      <vt:lpstr>Ratings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 Dijkstra</dc:creator>
  <cp:lastModifiedBy>Antoine Brasset</cp:lastModifiedBy>
  <dcterms:created xsi:type="dcterms:W3CDTF">2019-06-13T09:05:09Z</dcterms:created>
  <dcterms:modified xsi:type="dcterms:W3CDTF">2021-11-01T14:59:44Z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1865400</vt:r8>
  </property>
</Properties>
</file>