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0.202\Data\Grants Management\Power of Dialogue\8. Finance\2021 Financial Reports\PoD Financial Report 2021 submitted MFA\"/>
    </mc:Choice>
  </mc:AlternateContent>
  <bookViews>
    <workbookView xWindow="0" yWindow="0" windowWidth="28800" windowHeight="11700"/>
  </bookViews>
  <sheets>
    <sheet name="Overall Report" sheetId="1" r:id="rId1"/>
  </sheets>
  <definedNames>
    <definedName name="page3" localSheetId="0">'Overall Report'!#REF!</definedName>
    <definedName name="_xlnm.Print_Area" localSheetId="0">'Overall Report'!$A$22:$AA$49</definedName>
    <definedName name="_xlnm.Print_Titles" localSheetId="0">'Overall Report'!$A:$B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4" i="1"/>
  <c r="E44" i="1"/>
  <c r="AA37" i="1"/>
  <c r="K37" i="1"/>
  <c r="F37" i="1"/>
  <c r="E37" i="1"/>
  <c r="AA36" i="1"/>
  <c r="K36" i="1"/>
  <c r="E36" i="1"/>
  <c r="AA35" i="1"/>
  <c r="F35" i="1"/>
  <c r="E35" i="1"/>
  <c r="AA29" i="1"/>
  <c r="F29" i="1"/>
  <c r="E29" i="1"/>
  <c r="K28" i="1"/>
  <c r="AA28" i="1" l="1"/>
  <c r="E27" i="1"/>
  <c r="AA27" i="1"/>
  <c r="F28" i="1"/>
  <c r="E28" i="1"/>
  <c r="AA43" i="1"/>
  <c r="K29" i="1"/>
  <c r="F36" i="1"/>
  <c r="F27" i="1"/>
  <c r="AA44" i="1"/>
  <c r="E45" i="1"/>
  <c r="K43" i="1"/>
  <c r="K35" i="1"/>
  <c r="E43" i="1"/>
  <c r="K44" i="1"/>
  <c r="K27" i="1"/>
  <c r="F43" i="1"/>
  <c r="K45" i="1"/>
  <c r="AA45" i="1"/>
</calcChain>
</file>

<file path=xl/sharedStrings.xml><?xml version="1.0" encoding="utf-8"?>
<sst xmlns="http://schemas.openxmlformats.org/spreadsheetml/2006/main" count="108" uniqueCount="75">
  <si>
    <t>Basic Sheet Consortia PoD</t>
  </si>
  <si>
    <t>A. Staff costs</t>
  </si>
  <si>
    <t>IA</t>
  </si>
  <si>
    <t>NIMD NL staff</t>
  </si>
  <si>
    <t>B. Local staff costs</t>
  </si>
  <si>
    <t>IB</t>
  </si>
  <si>
    <t>NIMD Interventions</t>
  </si>
  <si>
    <t>C. Consultants and advisers</t>
  </si>
  <si>
    <t>IC</t>
  </si>
  <si>
    <t>IIA1</t>
  </si>
  <si>
    <t>IIA2</t>
  </si>
  <si>
    <t>IIA3</t>
  </si>
  <si>
    <t>IIA4</t>
  </si>
  <si>
    <t>IIB1</t>
  </si>
  <si>
    <t>IIB2</t>
  </si>
  <si>
    <t>C. Activity-related travel costs</t>
  </si>
  <si>
    <t>IIC</t>
  </si>
  <si>
    <t>D. Project office costs (if applicable)</t>
  </si>
  <si>
    <t>IID</t>
  </si>
  <si>
    <t>E. Equipment and investments</t>
  </si>
  <si>
    <t>IIE</t>
  </si>
  <si>
    <t>IIF1</t>
  </si>
  <si>
    <t>IIF2</t>
  </si>
  <si>
    <t>A.  Costs of support staff</t>
  </si>
  <si>
    <t>IIIA</t>
  </si>
  <si>
    <t>B.  Not directly allocable administrative costs</t>
  </si>
  <si>
    <t>IIIB</t>
  </si>
  <si>
    <t>C.  Other non-allocable costs</t>
  </si>
  <si>
    <t>IIIC</t>
  </si>
  <si>
    <t>Original Budget 2021</t>
  </si>
  <si>
    <t>Actuals 2021</t>
  </si>
  <si>
    <t>Budget - Actuals Variance</t>
  </si>
  <si>
    <t>LTO 1</t>
  </si>
  <si>
    <t>LTO2</t>
  </si>
  <si>
    <t>LTO3</t>
  </si>
  <si>
    <t>LTO4</t>
  </si>
  <si>
    <t>Total</t>
  </si>
  <si>
    <t>Mali</t>
  </si>
  <si>
    <t>Burkina Faso</t>
  </si>
  <si>
    <t>Niger</t>
  </si>
  <si>
    <t>Senegal</t>
  </si>
  <si>
    <t>Mozambique</t>
  </si>
  <si>
    <t>Ethiopia</t>
  </si>
  <si>
    <t>Kenya</t>
  </si>
  <si>
    <t>Uganda</t>
  </si>
  <si>
    <t>Sudan</t>
  </si>
  <si>
    <t>Tunisia</t>
  </si>
  <si>
    <t>Jordan</t>
  </si>
  <si>
    <t>Iraq</t>
  </si>
  <si>
    <t>Colombia</t>
  </si>
  <si>
    <t>Guatemala</t>
  </si>
  <si>
    <t>Myanmar</t>
  </si>
  <si>
    <t>Euro</t>
  </si>
  <si>
    <t>%</t>
  </si>
  <si>
    <t>I. Direct staff costs</t>
  </si>
  <si>
    <t>I</t>
  </si>
  <si>
    <t>Subtotal I</t>
  </si>
  <si>
    <t>II. Other direct programme costs</t>
  </si>
  <si>
    <t>IIA</t>
  </si>
  <si>
    <t>A. Activity costs</t>
  </si>
  <si>
    <t>IIB</t>
  </si>
  <si>
    <t>B. Costs of consortium partners and local NGOs</t>
  </si>
  <si>
    <t>IIF</t>
  </si>
  <si>
    <t>F. Monitoring, evaluation and auditing</t>
  </si>
  <si>
    <t>II</t>
  </si>
  <si>
    <t>Subtotal II</t>
  </si>
  <si>
    <t>Total of I and II</t>
  </si>
  <si>
    <t>III. Overheads / indirect costs</t>
  </si>
  <si>
    <t>III</t>
  </si>
  <si>
    <t>Total of III</t>
  </si>
  <si>
    <t>Total of I, II and III</t>
  </si>
  <si>
    <t>Contingencies (max. 5 %)</t>
  </si>
  <si>
    <t>TOTAL</t>
  </si>
  <si>
    <t>Power of Dialogue Financial Report 2021</t>
  </si>
  <si>
    <t>Costs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</si>
</sst>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29278"/>
        <bgColor indexed="64"/>
      </patternFill>
    </fill>
    <fill>
      <patternFill patternType="solid">
        <fgColor rgb="FFD6FF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9DEC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41" fontId="0" fillId="0" borderId="0" xfId="0" applyNumberFormat="1" applyFont="1" applyAlignment="1">
      <alignment vertical="center"/>
    </xf>
    <xf numFmtId="41" fontId="0" fillId="0" borderId="1" xfId="0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9" fontId="0" fillId="0" borderId="0" xfId="2" applyFont="1" applyBorder="1" applyAlignment="1">
      <alignment horizontal="center" vertical="center"/>
    </xf>
    <xf numFmtId="41" fontId="0" fillId="0" borderId="0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41" fontId="0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0" fillId="3" borderId="1" xfId="1" applyNumberFormat="1" applyFont="1" applyFill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0" fillId="4" borderId="1" xfId="1" applyNumberFormat="1" applyFont="1" applyFill="1" applyBorder="1" applyAlignment="1">
      <alignment vertical="center"/>
    </xf>
    <xf numFmtId="164" fontId="3" fillId="5" borderId="1" xfId="1" applyNumberFormat="1" applyFont="1" applyFill="1" applyBorder="1" applyAlignment="1">
      <alignment vertical="center"/>
    </xf>
    <xf numFmtId="9" fontId="3" fillId="5" borderId="1" xfId="2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164" fontId="0" fillId="6" borderId="1" xfId="1" applyNumberFormat="1" applyFont="1" applyFill="1" applyBorder="1" applyAlignment="1">
      <alignment vertical="center"/>
    </xf>
    <xf numFmtId="9" fontId="0" fillId="6" borderId="1" xfId="2" applyFon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9" fontId="3" fillId="5" borderId="1" xfId="2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left" vertical="center"/>
    </xf>
    <xf numFmtId="9" fontId="2" fillId="2" borderId="1" xfId="2" applyFont="1" applyFill="1" applyBorder="1" applyAlignment="1">
      <alignment horizontal="center" vertical="center"/>
    </xf>
    <xf numFmtId="164" fontId="0" fillId="0" borderId="0" xfId="1" applyNumberFormat="1" applyFont="1"/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6" fillId="0" borderId="1" xfId="2" applyFont="1" applyBorder="1" applyAlignment="1">
      <alignment horizontal="center" vertical="center"/>
    </xf>
    <xf numFmtId="9" fontId="0" fillId="0" borderId="0" xfId="2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</cellXfs>
  <cellStyles count="4">
    <cellStyle name="Currency" xfId="1" builtinId="4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5</xdr:col>
      <xdr:colOff>95250</xdr:colOff>
      <xdr:row>46</xdr:row>
      <xdr:rowOff>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00000000-0008-0000-0500-000011040000}"/>
            </a:ext>
          </a:extLst>
        </xdr:cNvPr>
        <xdr:cNvSpPr>
          <a:spLocks noChangeShapeType="1"/>
        </xdr:cNvSpPr>
      </xdr:nvSpPr>
      <xdr:spPr bwMode="auto">
        <a:xfrm>
          <a:off x="295275" y="4981575"/>
          <a:ext cx="6991350" cy="0"/>
        </a:xfrm>
        <a:prstGeom prst="line">
          <a:avLst/>
        </a:prstGeom>
        <a:noFill/>
        <a:ln w="609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500-000008040000}"/>
            </a:ext>
          </a:extLst>
        </xdr:cNvPr>
        <xdr:cNvSpPr>
          <a:spLocks noChangeShapeType="1"/>
        </xdr:cNvSpPr>
      </xdr:nvSpPr>
      <xdr:spPr bwMode="auto">
        <a:xfrm>
          <a:off x="295275" y="5362575"/>
          <a:ext cx="0" cy="0"/>
        </a:xfrm>
        <a:prstGeom prst="line">
          <a:avLst/>
        </a:prstGeom>
        <a:noFill/>
        <a:ln w="6108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tabSelected="1" topLeftCell="V22" zoomScale="110" zoomScaleNormal="110" zoomScaleSheetLayoutView="85" workbookViewId="0">
      <selection activeCell="C52" sqref="C52"/>
    </sheetView>
  </sheetViews>
  <sheetFormatPr defaultRowHeight="15" x14ac:dyDescent="0.25"/>
  <cols>
    <col min="1" max="1" width="4.42578125" style="8" bestFit="1" customWidth="1"/>
    <col min="2" max="2" width="50.28515625" style="8" customWidth="1"/>
    <col min="3" max="5" width="17.7109375" style="3" customWidth="1"/>
    <col min="6" max="6" width="12.5703125" style="3" customWidth="1"/>
    <col min="7" max="12" width="17.7109375" style="3" customWidth="1"/>
    <col min="13" max="22" width="17.7109375" style="8" customWidth="1"/>
    <col min="23" max="23" width="17.7109375" style="35" customWidth="1"/>
    <col min="24" max="27" width="17.7109375" style="8" customWidth="1"/>
    <col min="28" max="28" width="17.7109375" style="3" customWidth="1"/>
    <col min="29" max="29" width="12" style="7" customWidth="1"/>
    <col min="30" max="37" width="11" style="7" customWidth="1"/>
    <col min="38" max="16384" width="9.140625" style="7"/>
  </cols>
  <sheetData>
    <row r="1" spans="1:28" hidden="1" x14ac:dyDescent="0.25">
      <c r="A1" s="1"/>
      <c r="B1" s="1" t="s">
        <v>0</v>
      </c>
      <c r="C1" s="2"/>
      <c r="G1" s="4" t="s">
        <v>2</v>
      </c>
      <c r="H1" s="5"/>
      <c r="I1" s="5"/>
      <c r="J1" s="5"/>
      <c r="K1" s="5"/>
      <c r="L1" s="4" t="s">
        <v>3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"/>
    </row>
    <row r="2" spans="1:28" hidden="1" x14ac:dyDescent="0.25">
      <c r="C2" s="2"/>
      <c r="G2" s="4" t="s">
        <v>5</v>
      </c>
      <c r="H2" s="5"/>
      <c r="I2" s="5"/>
      <c r="J2" s="5"/>
      <c r="K2" s="5"/>
      <c r="L2" s="4" t="s">
        <v>6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2"/>
    </row>
    <row r="3" spans="1:28" hidden="1" x14ac:dyDescent="0.25">
      <c r="C3" s="2"/>
      <c r="G3" s="4" t="s">
        <v>8</v>
      </c>
      <c r="H3" s="5"/>
      <c r="I3" s="5"/>
      <c r="J3" s="5"/>
      <c r="K3" s="5"/>
      <c r="L3" s="2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2"/>
    </row>
    <row r="4" spans="1:28" hidden="1" x14ac:dyDescent="0.25">
      <c r="C4" s="2"/>
      <c r="F4" s="2"/>
      <c r="G4" s="4" t="s">
        <v>9</v>
      </c>
      <c r="H4" s="5"/>
      <c r="I4" s="5"/>
      <c r="J4" s="5"/>
      <c r="K4" s="5"/>
      <c r="L4" s="2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2"/>
    </row>
    <row r="5" spans="1:28" hidden="1" x14ac:dyDescent="0.25">
      <c r="C5" s="2"/>
      <c r="F5" s="2"/>
      <c r="G5" s="4" t="s">
        <v>10</v>
      </c>
      <c r="H5" s="5"/>
      <c r="I5" s="5"/>
      <c r="J5" s="5"/>
      <c r="K5" s="5"/>
      <c r="L5" s="2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2"/>
    </row>
    <row r="6" spans="1:28" hidden="1" x14ac:dyDescent="0.25">
      <c r="C6" s="2"/>
      <c r="F6" s="2"/>
      <c r="G6" s="4" t="s">
        <v>11</v>
      </c>
      <c r="H6" s="5"/>
      <c r="I6" s="5"/>
      <c r="J6" s="5"/>
      <c r="K6" s="5"/>
      <c r="L6" s="2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2"/>
    </row>
    <row r="7" spans="1:28" hidden="1" x14ac:dyDescent="0.25">
      <c r="C7" s="2"/>
      <c r="F7" s="2"/>
      <c r="G7" s="4" t="s">
        <v>12</v>
      </c>
      <c r="H7" s="5"/>
      <c r="I7" s="5"/>
      <c r="J7" s="5"/>
      <c r="K7" s="5"/>
      <c r="L7" s="2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2"/>
    </row>
    <row r="8" spans="1:28" hidden="1" x14ac:dyDescent="0.25">
      <c r="C8" s="2"/>
      <c r="F8" s="2"/>
      <c r="G8" s="4" t="s">
        <v>13</v>
      </c>
      <c r="H8" s="5"/>
      <c r="I8" s="5"/>
      <c r="J8" s="5"/>
      <c r="K8" s="5"/>
      <c r="L8" s="2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2"/>
    </row>
    <row r="9" spans="1:28" hidden="1" x14ac:dyDescent="0.25">
      <c r="C9" s="2"/>
      <c r="F9" s="2"/>
      <c r="G9" s="4" t="s">
        <v>14</v>
      </c>
      <c r="H9" s="5"/>
      <c r="I9" s="5"/>
      <c r="J9" s="5"/>
      <c r="K9" s="5"/>
      <c r="L9" s="2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2"/>
    </row>
    <row r="10" spans="1:28" hidden="1" x14ac:dyDescent="0.25">
      <c r="C10" s="2"/>
      <c r="F10" s="2"/>
      <c r="G10" s="4" t="s">
        <v>16</v>
      </c>
      <c r="H10" s="5"/>
      <c r="I10" s="5"/>
      <c r="J10" s="5"/>
      <c r="K10" s="5"/>
      <c r="L10" s="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2"/>
    </row>
    <row r="11" spans="1:28" hidden="1" x14ac:dyDescent="0.25">
      <c r="C11" s="2"/>
      <c r="F11" s="2"/>
      <c r="G11" s="4" t="s">
        <v>18</v>
      </c>
      <c r="H11" s="5"/>
      <c r="I11" s="5"/>
      <c r="J11" s="5"/>
      <c r="K11" s="5"/>
      <c r="L11" s="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2"/>
    </row>
    <row r="12" spans="1:28" hidden="1" x14ac:dyDescent="0.25">
      <c r="C12" s="2"/>
      <c r="F12" s="2"/>
      <c r="G12" s="4" t="s">
        <v>20</v>
      </c>
      <c r="H12" s="5"/>
      <c r="I12" s="5"/>
      <c r="J12" s="5"/>
      <c r="K12" s="5"/>
      <c r="L12" s="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2"/>
    </row>
    <row r="13" spans="1:28" hidden="1" x14ac:dyDescent="0.25">
      <c r="C13" s="2"/>
      <c r="F13" s="2"/>
      <c r="G13" s="4" t="s">
        <v>21</v>
      </c>
      <c r="H13" s="5"/>
      <c r="I13" s="5"/>
      <c r="J13" s="5"/>
      <c r="K13" s="5"/>
      <c r="L13" s="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2"/>
    </row>
    <row r="14" spans="1:28" hidden="1" x14ac:dyDescent="0.25">
      <c r="C14" s="2"/>
      <c r="F14" s="2"/>
      <c r="G14" s="4" t="s">
        <v>22</v>
      </c>
      <c r="H14" s="5"/>
      <c r="I14" s="5"/>
      <c r="J14" s="5"/>
      <c r="K14" s="5"/>
      <c r="L14" s="2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2"/>
    </row>
    <row r="15" spans="1:28" hidden="1" x14ac:dyDescent="0.25">
      <c r="C15" s="2"/>
      <c r="F15" s="2"/>
      <c r="G15" s="4" t="s">
        <v>24</v>
      </c>
      <c r="H15" s="5"/>
      <c r="I15" s="5"/>
      <c r="J15" s="5"/>
      <c r="K15" s="5"/>
      <c r="L15" s="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2"/>
    </row>
    <row r="16" spans="1:28" hidden="1" x14ac:dyDescent="0.25">
      <c r="C16" s="2"/>
      <c r="F16" s="2"/>
      <c r="G16" s="4" t="s">
        <v>26</v>
      </c>
      <c r="H16" s="5"/>
      <c r="I16" s="5"/>
      <c r="J16" s="5"/>
      <c r="K16" s="5"/>
      <c r="L16" s="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2"/>
    </row>
    <row r="17" spans="1:28" hidden="1" x14ac:dyDescent="0.25">
      <c r="C17" s="2"/>
      <c r="F17" s="2"/>
      <c r="G17" s="4" t="s">
        <v>28</v>
      </c>
      <c r="H17" s="5"/>
      <c r="I17" s="5"/>
      <c r="J17" s="5"/>
      <c r="K17" s="5"/>
      <c r="L17" s="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2"/>
    </row>
    <row r="18" spans="1:28" hidden="1" x14ac:dyDescent="0.25">
      <c r="C18" s="2"/>
      <c r="F18" s="2"/>
      <c r="G18" s="2"/>
      <c r="H18" s="10"/>
      <c r="I18" s="10"/>
      <c r="J18" s="10"/>
      <c r="K18" s="10"/>
      <c r="L18" s="2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2"/>
    </row>
    <row r="19" spans="1:28" hidden="1" x14ac:dyDescent="0.25">
      <c r="C19" s="2"/>
      <c r="F19" s="2"/>
      <c r="G19" s="2"/>
      <c r="H19" s="10"/>
      <c r="I19" s="10"/>
      <c r="J19" s="10"/>
      <c r="K19" s="10"/>
      <c r="L19" s="2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2"/>
    </row>
    <row r="20" spans="1:28" hidden="1" x14ac:dyDescent="0.25"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8" hidden="1" x14ac:dyDescent="0.25"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8" x14ac:dyDescent="0.25">
      <c r="A22" s="11" t="s">
        <v>73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8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8" ht="31.5" x14ac:dyDescent="0.25">
      <c r="A24" s="13"/>
      <c r="B24" s="13" t="s">
        <v>74</v>
      </c>
      <c r="C24" s="14" t="s">
        <v>29</v>
      </c>
      <c r="D24" s="14" t="s">
        <v>30</v>
      </c>
      <c r="E24" s="36" t="s">
        <v>31</v>
      </c>
      <c r="F24" s="36"/>
      <c r="G24" s="13" t="s">
        <v>32</v>
      </c>
      <c r="H24" s="13" t="s">
        <v>33</v>
      </c>
      <c r="I24" s="13" t="s">
        <v>34</v>
      </c>
      <c r="J24" s="13" t="s">
        <v>35</v>
      </c>
      <c r="K24" s="13" t="s">
        <v>36</v>
      </c>
      <c r="L24" s="13" t="s">
        <v>37</v>
      </c>
      <c r="M24" s="13" t="s">
        <v>38</v>
      </c>
      <c r="N24" s="13" t="s">
        <v>39</v>
      </c>
      <c r="O24" s="13" t="s">
        <v>40</v>
      </c>
      <c r="P24" s="13" t="s">
        <v>41</v>
      </c>
      <c r="Q24" s="13" t="s">
        <v>42</v>
      </c>
      <c r="R24" s="13" t="s">
        <v>43</v>
      </c>
      <c r="S24" s="13" t="s">
        <v>44</v>
      </c>
      <c r="T24" s="13" t="s">
        <v>45</v>
      </c>
      <c r="U24" s="13" t="s">
        <v>46</v>
      </c>
      <c r="V24" s="13" t="s">
        <v>47</v>
      </c>
      <c r="W24" s="13" t="s">
        <v>48</v>
      </c>
      <c r="X24" s="13" t="s">
        <v>49</v>
      </c>
      <c r="Y24" s="13" t="s">
        <v>50</v>
      </c>
      <c r="Z24" s="13" t="s">
        <v>51</v>
      </c>
      <c r="AA24" s="13" t="s">
        <v>36</v>
      </c>
      <c r="AB24" s="7"/>
    </row>
    <row r="25" spans="1:28" ht="15.75" x14ac:dyDescent="0.25">
      <c r="A25" s="15"/>
      <c r="B25" s="15"/>
      <c r="C25" s="14" t="s">
        <v>52</v>
      </c>
      <c r="D25" s="14" t="s">
        <v>52</v>
      </c>
      <c r="E25" s="14" t="s">
        <v>52</v>
      </c>
      <c r="F25" s="14" t="s">
        <v>53</v>
      </c>
      <c r="G25" s="14" t="s">
        <v>52</v>
      </c>
      <c r="H25" s="14" t="s">
        <v>52</v>
      </c>
      <c r="I25" s="14" t="s">
        <v>52</v>
      </c>
      <c r="J25" s="14" t="s">
        <v>52</v>
      </c>
      <c r="K25" s="14" t="s">
        <v>52</v>
      </c>
      <c r="L25" s="14" t="s">
        <v>52</v>
      </c>
      <c r="M25" s="14" t="s">
        <v>52</v>
      </c>
      <c r="N25" s="14" t="s">
        <v>52</v>
      </c>
      <c r="O25" s="14" t="s">
        <v>52</v>
      </c>
      <c r="P25" s="14" t="s">
        <v>52</v>
      </c>
      <c r="Q25" s="14" t="s">
        <v>52</v>
      </c>
      <c r="R25" s="14" t="s">
        <v>52</v>
      </c>
      <c r="S25" s="14" t="s">
        <v>52</v>
      </c>
      <c r="T25" s="14" t="s">
        <v>52</v>
      </c>
      <c r="U25" s="14" t="s">
        <v>52</v>
      </c>
      <c r="V25" s="14" t="s">
        <v>52</v>
      </c>
      <c r="W25" s="14" t="s">
        <v>52</v>
      </c>
      <c r="X25" s="14" t="s">
        <v>52</v>
      </c>
      <c r="Y25" s="14" t="s">
        <v>52</v>
      </c>
      <c r="Z25" s="14" t="s">
        <v>52</v>
      </c>
      <c r="AA25" s="14" t="s">
        <v>52</v>
      </c>
      <c r="AB25" s="7"/>
    </row>
    <row r="26" spans="1:28" x14ac:dyDescent="0.25">
      <c r="A26" s="18"/>
      <c r="B26" s="18" t="s">
        <v>54</v>
      </c>
      <c r="C26" s="19"/>
      <c r="D26" s="16"/>
      <c r="E26" s="17"/>
      <c r="F26" s="17"/>
      <c r="G26" s="17"/>
      <c r="H26" s="17"/>
      <c r="I26" s="17"/>
      <c r="J26" s="17"/>
      <c r="K26" s="16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6"/>
      <c r="AB26" s="7"/>
    </row>
    <row r="27" spans="1:28" x14ac:dyDescent="0.25">
      <c r="A27" s="11" t="s">
        <v>2</v>
      </c>
      <c r="B27" s="11" t="s">
        <v>1</v>
      </c>
      <c r="C27" s="19">
        <v>667718.64473684202</v>
      </c>
      <c r="D27" s="16">
        <v>699988.40000000061</v>
      </c>
      <c r="E27" s="17">
        <f>C27-D27</f>
        <v>-32269.755263158586</v>
      </c>
      <c r="F27" s="5">
        <f>IFERROR((D27-C27)/C27,0)</f>
        <v>4.8328372312977097E-2</v>
      </c>
      <c r="G27" s="17">
        <v>217401.93783022836</v>
      </c>
      <c r="H27" s="17">
        <v>138557.05749511157</v>
      </c>
      <c r="I27" s="17">
        <v>134326.30764793258</v>
      </c>
      <c r="J27" s="17">
        <v>209703.09702672809</v>
      </c>
      <c r="K27" s="16">
        <f>SUM(G27:J27)</f>
        <v>699988.40000000061</v>
      </c>
      <c r="L27" s="17">
        <v>58286.626235690819</v>
      </c>
      <c r="M27" s="17">
        <v>58286.626235690819</v>
      </c>
      <c r="N27" s="17">
        <v>58286.626235690819</v>
      </c>
      <c r="O27" s="17">
        <v>23496.265081154292</v>
      </c>
      <c r="P27" s="17">
        <v>58286.626235690819</v>
      </c>
      <c r="Q27" s="17">
        <v>58286.626235690819</v>
      </c>
      <c r="R27" s="17">
        <v>58286.626235690819</v>
      </c>
      <c r="S27" s="17">
        <v>58286.626235690819</v>
      </c>
      <c r="T27" s="17">
        <v>0</v>
      </c>
      <c r="U27" s="17">
        <v>23496.265081154292</v>
      </c>
      <c r="V27" s="17">
        <v>58286.626235690819</v>
      </c>
      <c r="W27" s="17">
        <v>55383.898423778453</v>
      </c>
      <c r="X27" s="17">
        <v>43772.987176129049</v>
      </c>
      <c r="Y27" s="17">
        <v>43772.987176129049</v>
      </c>
      <c r="Z27" s="17">
        <v>43772.987176129049</v>
      </c>
      <c r="AA27" s="16">
        <f>SUM(L27:Z27)</f>
        <v>699988.40000000072</v>
      </c>
      <c r="AB27" s="7"/>
    </row>
    <row r="28" spans="1:28" x14ac:dyDescent="0.25">
      <c r="A28" s="11" t="s">
        <v>5</v>
      </c>
      <c r="B28" s="11" t="s">
        <v>4</v>
      </c>
      <c r="C28" s="19">
        <v>1487249.9481775544</v>
      </c>
      <c r="D28" s="16">
        <v>1295763.55</v>
      </c>
      <c r="E28" s="17">
        <f>C28-D28</f>
        <v>191486.39817755437</v>
      </c>
      <c r="F28" s="5">
        <f>IFERROR((D28-C28)/C28,0)</f>
        <v>-0.12875199519233324</v>
      </c>
      <c r="G28" s="17">
        <v>206581.0941394816</v>
      </c>
      <c r="H28" s="17">
        <v>413403.35267584561</v>
      </c>
      <c r="I28" s="17">
        <v>407686.07199437486</v>
      </c>
      <c r="J28" s="17">
        <v>268093.03119029803</v>
      </c>
      <c r="K28" s="16">
        <f>SUM(G28:J28)</f>
        <v>1295763.5500000003</v>
      </c>
      <c r="L28" s="17">
        <v>222984.76116623377</v>
      </c>
      <c r="M28" s="17">
        <v>125563.76116623377</v>
      </c>
      <c r="N28" s="17">
        <v>116669.76116623377</v>
      </c>
      <c r="O28" s="17">
        <v>62099.761166233766</v>
      </c>
      <c r="P28" s="17">
        <v>4763.8936662337665</v>
      </c>
      <c r="Q28" s="17">
        <v>101508.49542380952</v>
      </c>
      <c r="R28" s="17">
        <v>34325.495423809523</v>
      </c>
      <c r="S28" s="17">
        <v>166022.88142380951</v>
      </c>
      <c r="T28" s="17">
        <v>11381.228757142857</v>
      </c>
      <c r="U28" s="17">
        <v>61536.842309090913</v>
      </c>
      <c r="V28" s="17">
        <v>142778.09366623379</v>
      </c>
      <c r="W28" s="17">
        <v>4763.8936662337665</v>
      </c>
      <c r="X28" s="17">
        <v>71809.893666233766</v>
      </c>
      <c r="Y28" s="17">
        <v>121438.89366623377</v>
      </c>
      <c r="Z28" s="17">
        <v>48115.893666233766</v>
      </c>
      <c r="AA28" s="16">
        <f t="shared" ref="AA28:AA29" si="0">SUM(L28:Z28)</f>
        <v>1295763.5500000005</v>
      </c>
      <c r="AB28" s="7"/>
    </row>
    <row r="29" spans="1:28" x14ac:dyDescent="0.25">
      <c r="A29" s="11" t="s">
        <v>8</v>
      </c>
      <c r="B29" s="11" t="s">
        <v>7</v>
      </c>
      <c r="C29" s="19">
        <v>0</v>
      </c>
      <c r="D29" s="16">
        <v>0</v>
      </c>
      <c r="E29" s="17">
        <f>C29-D29</f>
        <v>0</v>
      </c>
      <c r="F29" s="5">
        <f>IFERROR((D29-C29)/C29,0)</f>
        <v>0</v>
      </c>
      <c r="G29" s="17">
        <v>0</v>
      </c>
      <c r="H29" s="17">
        <v>0</v>
      </c>
      <c r="I29" s="17">
        <v>0</v>
      </c>
      <c r="J29" s="17">
        <v>0</v>
      </c>
      <c r="K29" s="16">
        <f>SUM(G29:J29)</f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6">
        <f t="shared" si="0"/>
        <v>0</v>
      </c>
      <c r="AB29" s="7"/>
    </row>
    <row r="30" spans="1:28" x14ac:dyDescent="0.25">
      <c r="A30" s="20" t="s">
        <v>55</v>
      </c>
      <c r="B30" s="20" t="s">
        <v>56</v>
      </c>
      <c r="C30" s="20">
        <v>2154968.5929143964</v>
      </c>
      <c r="D30" s="20">
        <v>1995751.9500000007</v>
      </c>
      <c r="E30" s="20">
        <v>159216.64291439578</v>
      </c>
      <c r="F30" s="21">
        <v>-7.3883509689145838E-2</v>
      </c>
      <c r="G30" s="20">
        <v>423983.03196970996</v>
      </c>
      <c r="H30" s="20">
        <v>551960.41017095721</v>
      </c>
      <c r="I30" s="20">
        <v>542012.37964230741</v>
      </c>
      <c r="J30" s="20">
        <v>477796.12821702613</v>
      </c>
      <c r="K30" s="20">
        <v>1995751.9500000009</v>
      </c>
      <c r="L30" s="20">
        <v>281271.38740192458</v>
      </c>
      <c r="M30" s="20">
        <v>183850.38740192458</v>
      </c>
      <c r="N30" s="20">
        <v>174956.38740192458</v>
      </c>
      <c r="O30" s="20">
        <v>85596.026247388058</v>
      </c>
      <c r="P30" s="20">
        <v>63050.519901924585</v>
      </c>
      <c r="Q30" s="20">
        <v>159795.12165950035</v>
      </c>
      <c r="R30" s="20">
        <v>92612.12165950035</v>
      </c>
      <c r="S30" s="20">
        <v>224309.50765950032</v>
      </c>
      <c r="T30" s="20">
        <v>11381.228757142857</v>
      </c>
      <c r="U30" s="20">
        <v>85033.107390245204</v>
      </c>
      <c r="V30" s="20">
        <v>201064.7199019246</v>
      </c>
      <c r="W30" s="20">
        <v>60147.792090012219</v>
      </c>
      <c r="X30" s="20">
        <v>115582.88084236282</v>
      </c>
      <c r="Y30" s="20">
        <v>165211.88084236282</v>
      </c>
      <c r="Z30" s="20">
        <v>91888.880842362822</v>
      </c>
      <c r="AA30" s="20">
        <v>1995751.9500000011</v>
      </c>
      <c r="AB30" s="7"/>
    </row>
    <row r="31" spans="1:28" x14ac:dyDescent="0.25">
      <c r="A31" s="11"/>
      <c r="B31" s="11"/>
      <c r="C31" s="19"/>
      <c r="D31" s="16"/>
      <c r="E31" s="17"/>
      <c r="F31" s="17"/>
      <c r="G31" s="17"/>
      <c r="H31" s="17"/>
      <c r="I31" s="17"/>
      <c r="J31" s="17"/>
      <c r="K31" s="16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6"/>
      <c r="AB31" s="7"/>
    </row>
    <row r="32" spans="1:28" x14ac:dyDescent="0.25">
      <c r="A32" s="18"/>
      <c r="B32" s="18" t="s">
        <v>57</v>
      </c>
      <c r="C32" s="19"/>
      <c r="D32" s="16"/>
      <c r="E32" s="17"/>
      <c r="F32" s="17"/>
      <c r="G32" s="17"/>
      <c r="H32" s="17"/>
      <c r="I32" s="17"/>
      <c r="J32" s="17"/>
      <c r="K32" s="16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6"/>
      <c r="AB32" s="7"/>
    </row>
    <row r="33" spans="1:28" x14ac:dyDescent="0.25">
      <c r="A33" s="23" t="s">
        <v>58</v>
      </c>
      <c r="B33" s="23" t="s">
        <v>59</v>
      </c>
      <c r="C33" s="19">
        <v>2140200.8392795911</v>
      </c>
      <c r="D33" s="16">
        <v>1640046.1400000004</v>
      </c>
      <c r="E33" s="17">
        <v>500154.69927959074</v>
      </c>
      <c r="F33" s="25">
        <v>-0.23369521686943495</v>
      </c>
      <c r="G33" s="24">
        <v>333415.36553276028</v>
      </c>
      <c r="H33" s="24">
        <v>529665.95409244311</v>
      </c>
      <c r="I33" s="24">
        <v>478131.22125116154</v>
      </c>
      <c r="J33" s="24">
        <v>298833.5991236351</v>
      </c>
      <c r="K33" s="16">
        <v>1640046.1399999997</v>
      </c>
      <c r="L33" s="24">
        <v>162664.31285422077</v>
      </c>
      <c r="M33" s="24">
        <v>137386.31285422077</v>
      </c>
      <c r="N33" s="24">
        <v>125728.31285422077</v>
      </c>
      <c r="O33" s="24">
        <v>50078.312854220778</v>
      </c>
      <c r="P33" s="24">
        <v>255449.19035422077</v>
      </c>
      <c r="Q33" s="24">
        <v>111074.98605119047</v>
      </c>
      <c r="R33" s="24">
        <v>213906.90605119045</v>
      </c>
      <c r="S33" s="24">
        <v>179672.20205119046</v>
      </c>
      <c r="T33" s="24">
        <v>18086.396289285716</v>
      </c>
      <c r="U33" s="24">
        <v>139878.60601493507</v>
      </c>
      <c r="V33" s="24">
        <v>69723.62035422078</v>
      </c>
      <c r="W33" s="24">
        <v>24401.10035422078</v>
      </c>
      <c r="X33" s="24">
        <v>50152.960354220777</v>
      </c>
      <c r="Y33" s="24">
        <v>89156.960354220777</v>
      </c>
      <c r="Z33" s="24">
        <v>12685.960354220781</v>
      </c>
      <c r="AA33" s="16">
        <v>1640046.1400000001</v>
      </c>
      <c r="AB33" s="7"/>
    </row>
    <row r="34" spans="1:28" x14ac:dyDescent="0.25">
      <c r="A34" s="23" t="s">
        <v>60</v>
      </c>
      <c r="B34" s="23" t="s">
        <v>61</v>
      </c>
      <c r="C34" s="19">
        <v>488756.48157894734</v>
      </c>
      <c r="D34" s="16">
        <v>426421.35999999969</v>
      </c>
      <c r="E34" s="17">
        <v>62335.121578947641</v>
      </c>
      <c r="F34" s="25">
        <v>-0.12753819934534993</v>
      </c>
      <c r="G34" s="24">
        <v>130039.78749999992</v>
      </c>
      <c r="H34" s="24">
        <v>98793.857499999925</v>
      </c>
      <c r="I34" s="24">
        <v>98793.857499999925</v>
      </c>
      <c r="J34" s="24">
        <v>98793.857499999925</v>
      </c>
      <c r="K34" s="16">
        <v>426421.35999999969</v>
      </c>
      <c r="L34" s="24">
        <v>35137.31541330328</v>
      </c>
      <c r="M34" s="24">
        <v>35137.31541330328</v>
      </c>
      <c r="N34" s="24">
        <v>35137.31541330328</v>
      </c>
      <c r="O34" s="24">
        <v>15496.567182190818</v>
      </c>
      <c r="P34" s="24">
        <v>35137.31541330328</v>
      </c>
      <c r="Q34" s="24">
        <v>35137.31541330328</v>
      </c>
      <c r="R34" s="24">
        <v>35137.31541330328</v>
      </c>
      <c r="S34" s="24">
        <v>35137.31541330328</v>
      </c>
      <c r="T34" s="24">
        <v>0</v>
      </c>
      <c r="U34" s="24">
        <v>15496.567182190818</v>
      </c>
      <c r="V34" s="24">
        <v>35137.31541330328</v>
      </c>
      <c r="W34" s="24">
        <v>33498.592955551947</v>
      </c>
      <c r="X34" s="24">
        <v>26943.703124546631</v>
      </c>
      <c r="Y34" s="24">
        <v>26943.703124546631</v>
      </c>
      <c r="Z34" s="24">
        <v>26943.703124546631</v>
      </c>
      <c r="AA34" s="16">
        <v>426421.35999999969</v>
      </c>
      <c r="AB34" s="7"/>
    </row>
    <row r="35" spans="1:28" x14ac:dyDescent="0.25">
      <c r="A35" s="22" t="s">
        <v>16</v>
      </c>
      <c r="B35" s="22" t="s">
        <v>15</v>
      </c>
      <c r="C35" s="19">
        <v>381384.82705306617</v>
      </c>
      <c r="D35" s="16">
        <v>193209.58000000002</v>
      </c>
      <c r="E35" s="17">
        <f>C35-D35</f>
        <v>188175.24705306615</v>
      </c>
      <c r="F35" s="26">
        <f t="shared" ref="F35:F37" si="1">IFERROR((D35-C35)/C35,0)</f>
        <v>-0.49339993021506151</v>
      </c>
      <c r="G35" s="17">
        <v>23996.634795143924</v>
      </c>
      <c r="H35" s="17">
        <v>64991.087988767336</v>
      </c>
      <c r="I35" s="17">
        <v>47065.003455684768</v>
      </c>
      <c r="J35" s="17">
        <v>57156.853760403959</v>
      </c>
      <c r="K35" s="16">
        <f>SUM(G35:J35)</f>
        <v>193209.58</v>
      </c>
      <c r="L35" s="17">
        <v>36577.504743181824</v>
      </c>
      <c r="M35" s="17">
        <v>37150.504743181824</v>
      </c>
      <c r="N35" s="17">
        <v>32768.504743181824</v>
      </c>
      <c r="O35" s="17">
        <v>27697.50474318182</v>
      </c>
      <c r="P35" s="17">
        <v>1013.5147431818183</v>
      </c>
      <c r="Q35" s="17">
        <v>4943.2879250000005</v>
      </c>
      <c r="R35" s="17">
        <v>1861.2879250000001</v>
      </c>
      <c r="S35" s="17">
        <v>3208.5429250000002</v>
      </c>
      <c r="T35" s="17">
        <v>1203.2879250000001</v>
      </c>
      <c r="U35" s="17">
        <v>20568.055868181818</v>
      </c>
      <c r="V35" s="17">
        <v>5438.6347431818185</v>
      </c>
      <c r="W35" s="17">
        <v>6103.404743181819</v>
      </c>
      <c r="X35" s="17">
        <v>6067.5147431818186</v>
      </c>
      <c r="Y35" s="17">
        <v>1013.5147431818183</v>
      </c>
      <c r="Z35" s="17">
        <v>7594.5147431818186</v>
      </c>
      <c r="AA35" s="16">
        <f t="shared" ref="AA35:AA37" si="2">SUM(L35:Z35)</f>
        <v>193209.58000000005</v>
      </c>
      <c r="AB35" s="7"/>
    </row>
    <row r="36" spans="1:28" x14ac:dyDescent="0.25">
      <c r="A36" s="22" t="s">
        <v>18</v>
      </c>
      <c r="B36" s="22" t="s">
        <v>17</v>
      </c>
      <c r="C36" s="19">
        <v>346104.73581743357</v>
      </c>
      <c r="D36" s="16">
        <v>332776.67000000004</v>
      </c>
      <c r="E36" s="17">
        <f>C36-D36</f>
        <v>13328.065817433526</v>
      </c>
      <c r="F36" s="5">
        <f t="shared" si="1"/>
        <v>-3.8508764654592686E-2</v>
      </c>
      <c r="G36" s="17">
        <v>61761.273560319598</v>
      </c>
      <c r="H36" s="17">
        <v>124898.98790241663</v>
      </c>
      <c r="I36" s="17">
        <v>87914.89263393385</v>
      </c>
      <c r="J36" s="17">
        <v>58201.515903329957</v>
      </c>
      <c r="K36" s="16">
        <f>SUM(G36:J36)</f>
        <v>332776.67000000004</v>
      </c>
      <c r="L36" s="17">
        <v>58795.117787662341</v>
      </c>
      <c r="M36" s="17">
        <v>29100.117787662337</v>
      </c>
      <c r="N36" s="17">
        <v>34521.117787662341</v>
      </c>
      <c r="O36" s="17">
        <v>9784.1177876623369</v>
      </c>
      <c r="P36" s="17">
        <v>1173.6477876623378</v>
      </c>
      <c r="Q36" s="17">
        <v>35825.55454523809</v>
      </c>
      <c r="R36" s="17">
        <v>12849.554545238094</v>
      </c>
      <c r="S36" s="17">
        <v>77407.545545238099</v>
      </c>
      <c r="T36" s="17">
        <v>3787.2878785714288</v>
      </c>
      <c r="U36" s="17">
        <v>9124.7196090909074</v>
      </c>
      <c r="V36" s="17">
        <v>22203.297787662341</v>
      </c>
      <c r="W36" s="17">
        <v>1173.6477876623378</v>
      </c>
      <c r="X36" s="17">
        <v>14556.647787662338</v>
      </c>
      <c r="Y36" s="17">
        <v>3763.6477876623376</v>
      </c>
      <c r="Z36" s="17">
        <v>18710.647787662339</v>
      </c>
      <c r="AA36" s="16">
        <f t="shared" si="2"/>
        <v>332776.67000000004</v>
      </c>
      <c r="AB36" s="7"/>
    </row>
    <row r="37" spans="1:28" x14ac:dyDescent="0.25">
      <c r="A37" s="22" t="s">
        <v>20</v>
      </c>
      <c r="B37" s="22" t="s">
        <v>19</v>
      </c>
      <c r="C37" s="19">
        <v>80647.507240228573</v>
      </c>
      <c r="D37" s="16">
        <v>98537.35</v>
      </c>
      <c r="E37" s="17">
        <f>C37-D37</f>
        <v>-17889.842759771433</v>
      </c>
      <c r="F37" s="26">
        <f t="shared" si="1"/>
        <v>0.22182759730542081</v>
      </c>
      <c r="G37" s="17">
        <v>23942.92893678819</v>
      </c>
      <c r="H37" s="17">
        <v>36700.869210107849</v>
      </c>
      <c r="I37" s="17">
        <v>20699.255029627722</v>
      </c>
      <c r="J37" s="17">
        <v>17194.29682347623</v>
      </c>
      <c r="K37" s="16">
        <f>SUM(G37:J37)</f>
        <v>98537.349999999977</v>
      </c>
      <c r="L37" s="17">
        <v>18609.586398376625</v>
      </c>
      <c r="M37" s="17">
        <v>2630.586398376623</v>
      </c>
      <c r="N37" s="17">
        <v>5242.586398376623</v>
      </c>
      <c r="O37" s="17">
        <v>2630.586398376623</v>
      </c>
      <c r="P37" s="17">
        <v>1483.4063983766234</v>
      </c>
      <c r="Q37" s="17">
        <v>6883.7301559523803</v>
      </c>
      <c r="R37" s="17">
        <v>6883.7301559523803</v>
      </c>
      <c r="S37" s="17">
        <v>15465.758155952381</v>
      </c>
      <c r="T37" s="17">
        <v>2692.2634892857145</v>
      </c>
      <c r="U37" s="17">
        <v>24389.08405909091</v>
      </c>
      <c r="V37" s="17">
        <v>1483.4063983766234</v>
      </c>
      <c r="W37" s="17">
        <v>1483.4063983766234</v>
      </c>
      <c r="X37" s="17">
        <v>5597.4063983766237</v>
      </c>
      <c r="Y37" s="17">
        <v>1483.4063983766234</v>
      </c>
      <c r="Z37" s="17">
        <v>1578.4063983766234</v>
      </c>
      <c r="AA37" s="16">
        <f t="shared" si="2"/>
        <v>98537.35</v>
      </c>
      <c r="AB37" s="7"/>
    </row>
    <row r="38" spans="1:28" x14ac:dyDescent="0.25">
      <c r="A38" s="23" t="s">
        <v>62</v>
      </c>
      <c r="B38" s="23" t="s">
        <v>63</v>
      </c>
      <c r="C38" s="19">
        <v>388322.75801044388</v>
      </c>
      <c r="D38" s="16">
        <v>305271.6999999999</v>
      </c>
      <c r="E38" s="17">
        <v>83051.058010443987</v>
      </c>
      <c r="F38" s="25">
        <v>-0.21387120970182835</v>
      </c>
      <c r="G38" s="24">
        <v>263357.91304293543</v>
      </c>
      <c r="H38" s="24">
        <v>17348.068022844389</v>
      </c>
      <c r="I38" s="24">
        <v>15013.181300239488</v>
      </c>
      <c r="J38" s="24">
        <v>9552.5376339806426</v>
      </c>
      <c r="K38" s="16">
        <v>305271.6999999999</v>
      </c>
      <c r="L38" s="24">
        <v>25994.621749576916</v>
      </c>
      <c r="M38" s="24">
        <v>25839.621749576916</v>
      </c>
      <c r="N38" s="24">
        <v>23552.621749576916</v>
      </c>
      <c r="O38" s="24">
        <v>12737.058577050126</v>
      </c>
      <c r="P38" s="24">
        <v>21051.126749576917</v>
      </c>
      <c r="Q38" s="24">
        <v>23479.520204122371</v>
      </c>
      <c r="R38" s="24">
        <v>23479.520204122371</v>
      </c>
      <c r="S38" s="24">
        <v>33762.648204122372</v>
      </c>
      <c r="T38" s="24">
        <v>929.62514285714281</v>
      </c>
      <c r="U38" s="24">
        <v>14790.786434192984</v>
      </c>
      <c r="V38" s="24">
        <v>23209.356749576917</v>
      </c>
      <c r="W38" s="24">
        <v>20148.732092535683</v>
      </c>
      <c r="X38" s="24">
        <v>18120.153464370767</v>
      </c>
      <c r="Y38" s="24">
        <v>21637.153464370767</v>
      </c>
      <c r="Z38" s="24">
        <v>16539.153464370767</v>
      </c>
      <c r="AA38" s="16">
        <v>305271.6999999999</v>
      </c>
      <c r="AB38" s="7"/>
    </row>
    <row r="39" spans="1:28" x14ac:dyDescent="0.25">
      <c r="A39" s="20" t="s">
        <v>64</v>
      </c>
      <c r="B39" s="20" t="s">
        <v>65</v>
      </c>
      <c r="C39" s="20">
        <v>3825417.1489797109</v>
      </c>
      <c r="D39" s="20">
        <v>2996262.8</v>
      </c>
      <c r="E39" s="20">
        <v>829154.3489797106</v>
      </c>
      <c r="F39" s="27">
        <v>-0.21674874051339929</v>
      </c>
      <c r="G39" s="20">
        <v>836513.90336794732</v>
      </c>
      <c r="H39" s="20">
        <v>872398.82471657917</v>
      </c>
      <c r="I39" s="20">
        <v>747617.41117064725</v>
      </c>
      <c r="J39" s="20">
        <v>539732.66074482573</v>
      </c>
      <c r="K39" s="20">
        <v>2996262.7999999989</v>
      </c>
      <c r="L39" s="20">
        <v>337778.4589463218</v>
      </c>
      <c r="M39" s="20">
        <v>267244.45894632174</v>
      </c>
      <c r="N39" s="20">
        <v>256950.45894632174</v>
      </c>
      <c r="O39" s="20">
        <v>118424.14754268251</v>
      </c>
      <c r="P39" s="20">
        <v>315308.20144632179</v>
      </c>
      <c r="Q39" s="20">
        <v>217344.39429480661</v>
      </c>
      <c r="R39" s="20">
        <v>294118.31429480657</v>
      </c>
      <c r="S39" s="20">
        <v>344654.0122948066</v>
      </c>
      <c r="T39" s="20">
        <v>26698.860724999999</v>
      </c>
      <c r="U39" s="20">
        <v>224247.81916768252</v>
      </c>
      <c r="V39" s="20">
        <v>157195.63144632176</v>
      </c>
      <c r="W39" s="20">
        <v>86808.884331529203</v>
      </c>
      <c r="X39" s="20">
        <v>121438.38587235897</v>
      </c>
      <c r="Y39" s="20">
        <v>143998.38587235895</v>
      </c>
      <c r="Z39" s="20">
        <v>84052.385872358966</v>
      </c>
      <c r="AA39" s="20">
        <v>2996262.7999999993</v>
      </c>
      <c r="AB39" s="7"/>
    </row>
    <row r="40" spans="1:28" s="31" customFormat="1" x14ac:dyDescent="0.25">
      <c r="A40" s="28"/>
      <c r="B40" s="29" t="s">
        <v>66</v>
      </c>
      <c r="C40" s="28">
        <v>5980385.7418941073</v>
      </c>
      <c r="D40" s="28">
        <v>4992014.75</v>
      </c>
      <c r="E40" s="28">
        <v>988370.99189410638</v>
      </c>
      <c r="F40" s="30">
        <v>-0.16526876936554774</v>
      </c>
      <c r="G40" s="28">
        <v>1260496.9353376573</v>
      </c>
      <c r="H40" s="28">
        <v>1424359.2348875364</v>
      </c>
      <c r="I40" s="28">
        <v>1289629.7908129548</v>
      </c>
      <c r="J40" s="28">
        <v>1017528.7889618519</v>
      </c>
      <c r="K40" s="28">
        <v>4992014.75</v>
      </c>
      <c r="L40" s="28">
        <v>619049.84634824633</v>
      </c>
      <c r="M40" s="28">
        <v>451094.84634824633</v>
      </c>
      <c r="N40" s="28">
        <v>431906.84634824633</v>
      </c>
      <c r="O40" s="28">
        <v>204020.17379007058</v>
      </c>
      <c r="P40" s="28">
        <v>378358.72134824638</v>
      </c>
      <c r="Q40" s="28">
        <v>377139.51595430693</v>
      </c>
      <c r="R40" s="28">
        <v>386730.43595430691</v>
      </c>
      <c r="S40" s="28">
        <v>568963.51995430689</v>
      </c>
      <c r="T40" s="28">
        <v>38080.089482142852</v>
      </c>
      <c r="U40" s="28">
        <v>309280.92655792774</v>
      </c>
      <c r="V40" s="28">
        <v>358260.35134824633</v>
      </c>
      <c r="W40" s="28">
        <v>146956.67642154143</v>
      </c>
      <c r="X40" s="28">
        <v>237021.2667147218</v>
      </c>
      <c r="Y40" s="28">
        <v>309210.2667147218</v>
      </c>
      <c r="Z40" s="28">
        <v>175941.2667147218</v>
      </c>
      <c r="AA40" s="28">
        <v>4992014.75</v>
      </c>
    </row>
    <row r="41" spans="1:28" x14ac:dyDescent="0.25">
      <c r="A41" s="11"/>
      <c r="B41" s="11"/>
      <c r="C41" s="19"/>
      <c r="D41" s="16"/>
      <c r="E41" s="17"/>
      <c r="F41" s="17"/>
      <c r="G41" s="17"/>
      <c r="H41" s="17"/>
      <c r="I41" s="17"/>
      <c r="J41" s="17"/>
      <c r="K41" s="16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6"/>
      <c r="AB41" s="7"/>
    </row>
    <row r="42" spans="1:28" x14ac:dyDescent="0.25">
      <c r="A42" s="32"/>
      <c r="B42" s="32" t="s">
        <v>67</v>
      </c>
      <c r="C42" s="19"/>
      <c r="D42" s="16"/>
      <c r="E42" s="17"/>
      <c r="F42" s="17"/>
      <c r="G42" s="17"/>
      <c r="H42" s="17"/>
      <c r="I42" s="17"/>
      <c r="J42" s="17"/>
      <c r="K42" s="16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6"/>
      <c r="AB42" s="7"/>
    </row>
    <row r="43" spans="1:28" x14ac:dyDescent="0.25">
      <c r="A43" s="33" t="s">
        <v>24</v>
      </c>
      <c r="B43" s="33" t="s">
        <v>23</v>
      </c>
      <c r="C43" s="19">
        <v>254198.74254117106</v>
      </c>
      <c r="D43" s="16">
        <v>186871.97499999998</v>
      </c>
      <c r="E43" s="17">
        <f>C43-D43</f>
        <v>67326.767541171081</v>
      </c>
      <c r="F43" s="34">
        <f>IFERROR((D43-C43)/C43,0)</f>
        <v>-0.26485877494168392</v>
      </c>
      <c r="G43" s="17">
        <v>42878.108535992214</v>
      </c>
      <c r="H43" s="17">
        <v>46490.632125486372</v>
      </c>
      <c r="I43" s="17">
        <v>46490.632125486372</v>
      </c>
      <c r="J43" s="17">
        <v>51012.60221303501</v>
      </c>
      <c r="K43" s="16">
        <f>SUM(G43:J43)</f>
        <v>186871.97499999998</v>
      </c>
      <c r="L43" s="17">
        <v>19890.442165600198</v>
      </c>
      <c r="M43" s="17">
        <v>19890.442165600198</v>
      </c>
      <c r="N43" s="17">
        <v>19890.442165600198</v>
      </c>
      <c r="O43" s="17">
        <v>11893.386045358076</v>
      </c>
      <c r="P43" s="17">
        <v>13398.004665600198</v>
      </c>
      <c r="Q43" s="17">
        <v>13398.004665600198</v>
      </c>
      <c r="R43" s="17">
        <v>13398.004665600198</v>
      </c>
      <c r="S43" s="17">
        <v>13398.004665600198</v>
      </c>
      <c r="T43" s="17">
        <v>0</v>
      </c>
      <c r="U43" s="17">
        <v>5400.9485453580764</v>
      </c>
      <c r="V43" s="17">
        <v>13398.004665600198</v>
      </c>
      <c r="W43" s="17">
        <v>12730.771660730288</v>
      </c>
      <c r="X43" s="17">
        <v>10061.839641250661</v>
      </c>
      <c r="Y43" s="17">
        <v>10061.839641250661</v>
      </c>
      <c r="Z43" s="17">
        <v>10061.839641250661</v>
      </c>
      <c r="AA43" s="16">
        <f t="shared" ref="AA43:AA45" si="3">SUM(L43:Z43)</f>
        <v>186871.97500000003</v>
      </c>
      <c r="AB43" s="7"/>
    </row>
    <row r="44" spans="1:28" x14ac:dyDescent="0.25">
      <c r="A44" s="11" t="s">
        <v>26</v>
      </c>
      <c r="B44" s="11" t="s">
        <v>25</v>
      </c>
      <c r="C44" s="19">
        <v>0</v>
      </c>
      <c r="D44" s="16">
        <v>0</v>
      </c>
      <c r="E44" s="17">
        <f>C44-D44</f>
        <v>0</v>
      </c>
      <c r="F44" s="5">
        <f>IFERROR((D44-C44)/C44,0)</f>
        <v>0</v>
      </c>
      <c r="G44" s="17">
        <v>0</v>
      </c>
      <c r="H44" s="17">
        <v>0</v>
      </c>
      <c r="I44" s="17">
        <v>0</v>
      </c>
      <c r="J44" s="17">
        <v>0</v>
      </c>
      <c r="K44" s="16">
        <f>SUM(G44:J44)</f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6">
        <f t="shared" si="3"/>
        <v>0</v>
      </c>
      <c r="AB44" s="7"/>
    </row>
    <row r="45" spans="1:28" x14ac:dyDescent="0.25">
      <c r="A45" s="11" t="s">
        <v>28</v>
      </c>
      <c r="B45" s="11" t="s">
        <v>27</v>
      </c>
      <c r="C45" s="19">
        <v>429593.85111462424</v>
      </c>
      <c r="D45" s="16">
        <v>381242.18763147341</v>
      </c>
      <c r="E45" s="17">
        <f>C45-D45</f>
        <v>48351.663483150827</v>
      </c>
      <c r="F45" s="34">
        <f>IFERROR((D45-C45)/C45,0)</f>
        <v>-0.11255203806501791</v>
      </c>
      <c r="G45" s="17">
        <v>93987.108931214651</v>
      </c>
      <c r="H45" s="17">
        <v>95232.185448724384</v>
      </c>
      <c r="I45" s="17">
        <v>95232.185448724384</v>
      </c>
      <c r="J45" s="17">
        <v>96790.707802809993</v>
      </c>
      <c r="K45" s="16">
        <f>SUM(G45:J45)</f>
        <v>381242.18763147341</v>
      </c>
      <c r="L45" s="17">
        <v>28829.909830819528</v>
      </c>
      <c r="M45" s="17">
        <v>28829.909830819528</v>
      </c>
      <c r="N45" s="17">
        <v>28829.909830819528</v>
      </c>
      <c r="O45" s="17">
        <v>28829.909830819528</v>
      </c>
      <c r="P45" s="17">
        <v>26592.254830819529</v>
      </c>
      <c r="Q45" s="17">
        <v>26592.254830819529</v>
      </c>
      <c r="R45" s="17">
        <v>26592.254830819529</v>
      </c>
      <c r="S45" s="17">
        <v>26592.254830819529</v>
      </c>
      <c r="T45" s="17">
        <v>0</v>
      </c>
      <c r="U45" s="17">
        <v>26592.254830819529</v>
      </c>
      <c r="V45" s="17">
        <v>26592.254830819529</v>
      </c>
      <c r="W45" s="17">
        <v>26592.254830819529</v>
      </c>
      <c r="X45" s="17">
        <v>26592.254830819529</v>
      </c>
      <c r="Y45" s="17">
        <v>26592.254830819529</v>
      </c>
      <c r="Z45" s="17">
        <v>26592.254830819529</v>
      </c>
      <c r="AA45" s="16">
        <f t="shared" si="3"/>
        <v>381242.18763147353</v>
      </c>
      <c r="AB45" s="7"/>
    </row>
    <row r="46" spans="1:28" x14ac:dyDescent="0.25">
      <c r="A46" s="20" t="s">
        <v>68</v>
      </c>
      <c r="B46" s="20" t="s">
        <v>69</v>
      </c>
      <c r="C46" s="20">
        <v>683792.59365579532</v>
      </c>
      <c r="D46" s="20">
        <v>568114.16263147339</v>
      </c>
      <c r="E46" s="20">
        <v>115678.43102432191</v>
      </c>
      <c r="F46" s="27">
        <v>-0.16917181042553331</v>
      </c>
      <c r="G46" s="20">
        <v>136865.21746720688</v>
      </c>
      <c r="H46" s="20">
        <v>141722.81757421076</v>
      </c>
      <c r="I46" s="20">
        <v>141722.81757421076</v>
      </c>
      <c r="J46" s="20">
        <v>147803.310015845</v>
      </c>
      <c r="K46" s="20">
        <v>568114.16263147339</v>
      </c>
      <c r="L46" s="20">
        <v>48720.351996419726</v>
      </c>
      <c r="M46" s="20">
        <v>48720.351996419726</v>
      </c>
      <c r="N46" s="20">
        <v>48720.351996419726</v>
      </c>
      <c r="O46" s="20">
        <v>40723.295876177603</v>
      </c>
      <c r="P46" s="20">
        <v>39990.259496419727</v>
      </c>
      <c r="Q46" s="20">
        <v>39990.259496419727</v>
      </c>
      <c r="R46" s="20">
        <v>39990.259496419727</v>
      </c>
      <c r="S46" s="20">
        <v>39990.259496419727</v>
      </c>
      <c r="T46" s="20">
        <v>0</v>
      </c>
      <c r="U46" s="20">
        <v>31993.203376177604</v>
      </c>
      <c r="V46" s="20">
        <v>39990.259496419727</v>
      </c>
      <c r="W46" s="20">
        <v>39323.026491549819</v>
      </c>
      <c r="X46" s="20">
        <v>36654.094472070188</v>
      </c>
      <c r="Y46" s="20">
        <v>36654.094472070188</v>
      </c>
      <c r="Z46" s="20">
        <v>36654.094472070188</v>
      </c>
      <c r="AA46" s="20">
        <v>568114.1626314735</v>
      </c>
      <c r="AB46" s="7"/>
    </row>
    <row r="47" spans="1:28" s="31" customFormat="1" x14ac:dyDescent="0.25">
      <c r="A47" s="28"/>
      <c r="B47" s="29" t="s">
        <v>70</v>
      </c>
      <c r="C47" s="28">
        <v>6664178.3355499022</v>
      </c>
      <c r="D47" s="28">
        <v>5560128.9126314735</v>
      </c>
      <c r="E47" s="28">
        <v>1104049.4229184282</v>
      </c>
      <c r="F47" s="30">
        <v>-0.16566924943003147</v>
      </c>
      <c r="G47" s="28">
        <v>1397362.1528048641</v>
      </c>
      <c r="H47" s="28">
        <v>1566082.0524617471</v>
      </c>
      <c r="I47" s="28">
        <v>1431352.6083871655</v>
      </c>
      <c r="J47" s="28">
        <v>1165332.0989776968</v>
      </c>
      <c r="K47" s="28">
        <v>5560128.9126314735</v>
      </c>
      <c r="L47" s="28">
        <v>667770.19834466605</v>
      </c>
      <c r="M47" s="28">
        <v>499815.19834466605</v>
      </c>
      <c r="N47" s="28">
        <v>480627.19834466605</v>
      </c>
      <c r="O47" s="28">
        <v>244743.46966624819</v>
      </c>
      <c r="P47" s="28">
        <v>418348.98084466613</v>
      </c>
      <c r="Q47" s="28">
        <v>417129.77545072668</v>
      </c>
      <c r="R47" s="28">
        <v>426720.69545072666</v>
      </c>
      <c r="S47" s="28">
        <v>608953.77945072658</v>
      </c>
      <c r="T47" s="28">
        <v>38080.089482142852</v>
      </c>
      <c r="U47" s="28">
        <v>341274.12993410532</v>
      </c>
      <c r="V47" s="28">
        <v>398250.61084466608</v>
      </c>
      <c r="W47" s="28">
        <v>186279.70291309126</v>
      </c>
      <c r="X47" s="28">
        <v>273675.36118679197</v>
      </c>
      <c r="Y47" s="28">
        <v>345864.36118679197</v>
      </c>
      <c r="Z47" s="28">
        <v>212595.361186792</v>
      </c>
      <c r="AA47" s="28">
        <v>5560128.9126314735</v>
      </c>
    </row>
    <row r="48" spans="1:28" x14ac:dyDescent="0.25">
      <c r="A48" s="11"/>
      <c r="B48" s="11" t="s">
        <v>71</v>
      </c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7"/>
    </row>
    <row r="49" spans="1:27" s="31" customFormat="1" x14ac:dyDescent="0.25">
      <c r="A49" s="28"/>
      <c r="B49" s="29" t="s">
        <v>72</v>
      </c>
      <c r="C49" s="28">
        <v>6664178.3355499022</v>
      </c>
      <c r="D49" s="28">
        <v>5560128.9126314735</v>
      </c>
      <c r="E49" s="28">
        <v>1104049.4229184282</v>
      </c>
      <c r="F49" s="30">
        <v>-0.16566924943003147</v>
      </c>
      <c r="G49" s="28">
        <v>1397362.1528048641</v>
      </c>
      <c r="H49" s="28">
        <v>1566082.0524617471</v>
      </c>
      <c r="I49" s="28">
        <v>1431352.6083871655</v>
      </c>
      <c r="J49" s="28">
        <v>1165332.0989776968</v>
      </c>
      <c r="K49" s="28">
        <v>5560128.9126314735</v>
      </c>
      <c r="L49" s="28">
        <v>667770.19834466605</v>
      </c>
      <c r="M49" s="28">
        <v>499815.19834466605</v>
      </c>
      <c r="N49" s="28">
        <v>480627.19834466605</v>
      </c>
      <c r="O49" s="28">
        <v>244743.46966624819</v>
      </c>
      <c r="P49" s="28">
        <v>418348.98084466613</v>
      </c>
      <c r="Q49" s="28">
        <v>417129.77545072668</v>
      </c>
      <c r="R49" s="28">
        <v>426720.69545072666</v>
      </c>
      <c r="S49" s="28">
        <v>608953.77945072658</v>
      </c>
      <c r="T49" s="28">
        <v>38080.089482142852</v>
      </c>
      <c r="U49" s="28">
        <v>341274.12993410532</v>
      </c>
      <c r="V49" s="28">
        <v>398250.61084466608</v>
      </c>
      <c r="W49" s="28">
        <v>186279.70291309126</v>
      </c>
      <c r="X49" s="28">
        <v>273675.36118679197</v>
      </c>
      <c r="Y49" s="28">
        <v>345864.36118679197</v>
      </c>
      <c r="Z49" s="28">
        <v>212595.361186792</v>
      </c>
      <c r="AA49" s="28">
        <v>5560128.9126314735</v>
      </c>
    </row>
  </sheetData>
  <mergeCells count="1">
    <mergeCell ref="E24:F24"/>
  </mergeCells>
  <pageMargins left="0.70866141732283472" right="0.70866141732283472" top="0.74803149606299213" bottom="0.74803149606299213" header="0.31496062992125984" footer="0.31496062992125984"/>
  <pageSetup paperSize="9" scale="73" fitToWidth="3" fitToHeight="3" orientation="landscape" r:id="rId1"/>
  <colBreaks count="2" manualBreakCount="2">
    <brk id="17" min="21" max="56" man="1"/>
    <brk id="23" min="21" max="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2" ma:contentTypeDescription="Create a new document." ma:contentTypeScope="" ma:versionID="b9a740f3a5abfb08293ee90b2777ec7a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d8f914d966eaf7f5ea8f57646941b957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728C20-5D73-412C-BDA6-13E28AD070D9}"/>
</file>

<file path=customXml/itemProps2.xml><?xml version="1.0" encoding="utf-8"?>
<ds:datastoreItem xmlns:ds="http://schemas.openxmlformats.org/officeDocument/2006/customXml" ds:itemID="{387AE874-FD8D-4A7A-8FCD-34BD5F23A8E0}"/>
</file>

<file path=customXml/itemProps3.xml><?xml version="1.0" encoding="utf-8"?>
<ds:datastoreItem xmlns:ds="http://schemas.openxmlformats.org/officeDocument/2006/customXml" ds:itemID="{64669251-3AE8-4468-88AF-88894B7422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Overall Report</vt:lpstr>
      <vt:lpstr>'Overall Report'!Print_Area</vt:lpstr>
      <vt:lpstr>'Overall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Christiaanse</dc:creator>
  <cp:lastModifiedBy>Hans Christiaanse</cp:lastModifiedBy>
  <dcterms:created xsi:type="dcterms:W3CDTF">2022-03-31T10:54:29Z</dcterms:created>
  <dcterms:modified xsi:type="dcterms:W3CDTF">2022-03-31T11:15:43Z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Order">
    <vt:r8>1044600</vt:r8>
  </property>
</Properties>
</file>