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mddenhaag.sharepoint.com/sites/GrantsManagement/Shared Documents/03. LEAP4Peace/6. Planning/2025/"/>
    </mc:Choice>
  </mc:AlternateContent>
  <xr:revisionPtr revIDLastSave="101" documentId="8_{2B86A314-B03C-4E26-8A3E-EED2BC3476B2}" xr6:coauthVersionLast="47" xr6:coauthVersionMax="47" xr10:uidLastSave="{6A3C763A-30D0-42E9-8588-06C77B057962}"/>
  <bookViews>
    <workbookView xWindow="-110" yWindow="-110" windowWidth="19420" windowHeight="10420" xr2:uid="{941325EB-1553-4719-A9E9-E6A4C0F4CA40}"/>
  </bookViews>
  <sheets>
    <sheet name="Overvie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3" l="1"/>
  <c r="Q28" i="3" s="1"/>
  <c r="Q41" i="3"/>
  <c r="Q38" i="3" s="1"/>
  <c r="Q62" i="3"/>
  <c r="Q61" i="3"/>
  <c r="Q60" i="3" s="1"/>
  <c r="T62" i="3"/>
  <c r="T61" i="3" s="1"/>
  <c r="T60" i="3" s="1"/>
  <c r="T41" i="3"/>
  <c r="T38" i="3" s="1"/>
  <c r="T29" i="3"/>
  <c r="T28" i="3"/>
  <c r="W18" i="3"/>
  <c r="E28" i="3"/>
  <c r="F28" i="3"/>
  <c r="N28" i="3" s="1"/>
  <c r="G28" i="3"/>
  <c r="H28" i="3"/>
  <c r="I28" i="3"/>
  <c r="J28" i="3"/>
  <c r="K28" i="3"/>
  <c r="E32" i="3"/>
  <c r="F32" i="3"/>
  <c r="N32" i="3" s="1"/>
  <c r="G32" i="3"/>
  <c r="O32" i="3" s="1"/>
  <c r="H32" i="3"/>
  <c r="I32" i="3"/>
  <c r="J32" i="3"/>
  <c r="K32" i="3"/>
  <c r="E35" i="3"/>
  <c r="F35" i="3"/>
  <c r="M35" i="3" s="1"/>
  <c r="G35" i="3"/>
  <c r="H35" i="3"/>
  <c r="I35" i="3"/>
  <c r="J35" i="3"/>
  <c r="K35" i="3"/>
  <c r="O35" i="3"/>
  <c r="L35" i="3"/>
  <c r="E38" i="3"/>
  <c r="F38" i="3"/>
  <c r="N38" i="3" s="1"/>
  <c r="G38" i="3"/>
  <c r="H38" i="3"/>
  <c r="I38" i="3"/>
  <c r="J38" i="3"/>
  <c r="K38" i="3"/>
  <c r="E45" i="3"/>
  <c r="F45" i="3"/>
  <c r="G45" i="3"/>
  <c r="H45" i="3"/>
  <c r="N45" i="3" s="1"/>
  <c r="I45" i="3"/>
  <c r="J45" i="3"/>
  <c r="K45" i="3"/>
  <c r="E46" i="3"/>
  <c r="F46" i="3"/>
  <c r="N46" i="3" s="1"/>
  <c r="G46" i="3"/>
  <c r="H46" i="3"/>
  <c r="I46" i="3"/>
  <c r="J46" i="3"/>
  <c r="K46" i="3"/>
  <c r="E47" i="3"/>
  <c r="F47" i="3"/>
  <c r="N47" i="3" s="1"/>
  <c r="G47" i="3"/>
  <c r="H47" i="3"/>
  <c r="I47" i="3"/>
  <c r="O47" i="3" s="1"/>
  <c r="J47" i="3"/>
  <c r="K47" i="3"/>
  <c r="E50" i="3"/>
  <c r="F50" i="3"/>
  <c r="G50" i="3"/>
  <c r="H50" i="3"/>
  <c r="I50" i="3"/>
  <c r="J50" i="3"/>
  <c r="K50" i="3"/>
  <c r="L50" i="3"/>
  <c r="E51" i="3"/>
  <c r="F51" i="3"/>
  <c r="M51" i="3" s="1"/>
  <c r="G51" i="3"/>
  <c r="O51" i="3" s="1"/>
  <c r="H51" i="3"/>
  <c r="I51" i="3"/>
  <c r="J51" i="3"/>
  <c r="K51" i="3"/>
  <c r="E56" i="3"/>
  <c r="F56" i="3"/>
  <c r="G56" i="3"/>
  <c r="H56" i="3"/>
  <c r="I56" i="3"/>
  <c r="J56" i="3"/>
  <c r="M56" i="3" s="1"/>
  <c r="K56" i="3"/>
  <c r="E57" i="3"/>
  <c r="F57" i="3"/>
  <c r="G57" i="3"/>
  <c r="H57" i="3"/>
  <c r="I57" i="3"/>
  <c r="J57" i="3"/>
  <c r="K57" i="3"/>
  <c r="E58" i="3"/>
  <c r="F58" i="3"/>
  <c r="N58" i="3" s="1"/>
  <c r="G58" i="3"/>
  <c r="O58" i="3" s="1"/>
  <c r="H58" i="3"/>
  <c r="I58" i="3"/>
  <c r="J58" i="3"/>
  <c r="K58" i="3"/>
  <c r="E60" i="3"/>
  <c r="F60" i="3"/>
  <c r="N60" i="3" s="1"/>
  <c r="G60" i="3"/>
  <c r="H60" i="3"/>
  <c r="I60" i="3"/>
  <c r="J60" i="3"/>
  <c r="K60" i="3"/>
  <c r="E61" i="3"/>
  <c r="F61" i="3"/>
  <c r="G61" i="3"/>
  <c r="H61" i="3"/>
  <c r="I61" i="3"/>
  <c r="J61" i="3"/>
  <c r="K61" i="3"/>
  <c r="E68" i="3"/>
  <c r="F68" i="3"/>
  <c r="G68" i="3"/>
  <c r="H68" i="3"/>
  <c r="I68" i="3"/>
  <c r="J68" i="3"/>
  <c r="M68" i="3" s="1"/>
  <c r="K68" i="3"/>
  <c r="E69" i="3"/>
  <c r="F69" i="3"/>
  <c r="N69" i="3" s="1"/>
  <c r="G69" i="3"/>
  <c r="H69" i="3"/>
  <c r="I69" i="3"/>
  <c r="J69" i="3"/>
  <c r="K69" i="3"/>
  <c r="E70" i="3"/>
  <c r="F70" i="3"/>
  <c r="G70" i="3"/>
  <c r="O70" i="3" s="1"/>
  <c r="H70" i="3"/>
  <c r="I70" i="3"/>
  <c r="J70" i="3"/>
  <c r="M70" i="3" s="1"/>
  <c r="K70" i="3"/>
  <c r="E73" i="3"/>
  <c r="F73" i="3"/>
  <c r="G73" i="3"/>
  <c r="H73" i="3"/>
  <c r="N73" i="3" s="1"/>
  <c r="I73" i="3"/>
  <c r="O73" i="3" s="1"/>
  <c r="J73" i="3"/>
  <c r="K73" i="3"/>
  <c r="E75" i="3"/>
  <c r="F75" i="3"/>
  <c r="G75" i="3"/>
  <c r="H75" i="3"/>
  <c r="I75" i="3"/>
  <c r="J75" i="3"/>
  <c r="M75" i="3" s="1"/>
  <c r="K75" i="3"/>
  <c r="E80" i="3"/>
  <c r="F80" i="3"/>
  <c r="N80" i="3" s="1"/>
  <c r="G80" i="3"/>
  <c r="H80" i="3"/>
  <c r="I80" i="3"/>
  <c r="J80" i="3"/>
  <c r="K80" i="3"/>
  <c r="E81" i="3"/>
  <c r="F81" i="3"/>
  <c r="N81" i="3" s="1"/>
  <c r="G81" i="3"/>
  <c r="H81" i="3"/>
  <c r="I81" i="3"/>
  <c r="J81" i="3"/>
  <c r="K81" i="3"/>
  <c r="E82" i="3"/>
  <c r="F82" i="3"/>
  <c r="G82" i="3"/>
  <c r="H82" i="3"/>
  <c r="I82" i="3"/>
  <c r="J82" i="3"/>
  <c r="K82" i="3"/>
  <c r="E86" i="3"/>
  <c r="F86" i="3"/>
  <c r="M86" i="3" s="1"/>
  <c r="G86" i="3"/>
  <c r="O86" i="3" s="1"/>
  <c r="H86" i="3"/>
  <c r="I86" i="3"/>
  <c r="J86" i="3"/>
  <c r="K86" i="3"/>
  <c r="O26" i="3"/>
  <c r="O27" i="3"/>
  <c r="O29" i="3"/>
  <c r="O30" i="3"/>
  <c r="O31" i="3"/>
  <c r="O33" i="3"/>
  <c r="O34" i="3"/>
  <c r="O36" i="3"/>
  <c r="O37" i="3"/>
  <c r="O39" i="3"/>
  <c r="O40" i="3"/>
  <c r="O41" i="3"/>
  <c r="O48" i="3"/>
  <c r="O49" i="3"/>
  <c r="O52" i="3"/>
  <c r="O59" i="3"/>
  <c r="O62" i="3"/>
  <c r="O63" i="3"/>
  <c r="O64" i="3"/>
  <c r="O71" i="3"/>
  <c r="O72" i="3"/>
  <c r="O74" i="3"/>
  <c r="O75" i="3"/>
  <c r="O76" i="3"/>
  <c r="O83" i="3"/>
  <c r="O84" i="3"/>
  <c r="O85" i="3"/>
  <c r="O87" i="3"/>
  <c r="O88" i="3"/>
  <c r="N24" i="3"/>
  <c r="N25" i="3"/>
  <c r="N26" i="3"/>
  <c r="N27" i="3"/>
  <c r="N29" i="3"/>
  <c r="N30" i="3"/>
  <c r="N31" i="3"/>
  <c r="N33" i="3"/>
  <c r="N34" i="3"/>
  <c r="N35" i="3"/>
  <c r="N36" i="3"/>
  <c r="N37" i="3"/>
  <c r="N39" i="3"/>
  <c r="N40" i="3"/>
  <c r="N41" i="3"/>
  <c r="N48" i="3"/>
  <c r="N49" i="3"/>
  <c r="N51" i="3"/>
  <c r="N52" i="3"/>
  <c r="N56" i="3"/>
  <c r="N57" i="3"/>
  <c r="N59" i="3"/>
  <c r="N61" i="3"/>
  <c r="N62" i="3"/>
  <c r="N63" i="3"/>
  <c r="N64" i="3"/>
  <c r="N68" i="3"/>
  <c r="N70" i="3"/>
  <c r="N71" i="3"/>
  <c r="N72" i="3"/>
  <c r="N74" i="3"/>
  <c r="N75" i="3"/>
  <c r="N76" i="3"/>
  <c r="N82" i="3"/>
  <c r="N83" i="3"/>
  <c r="N84" i="3"/>
  <c r="N85" i="3"/>
  <c r="N87" i="3"/>
  <c r="N88" i="3"/>
  <c r="M24" i="3"/>
  <c r="M25" i="3"/>
  <c r="M26" i="3"/>
  <c r="M27" i="3"/>
  <c r="M29" i="3"/>
  <c r="M30" i="3"/>
  <c r="M31" i="3"/>
  <c r="M33" i="3"/>
  <c r="M34" i="3"/>
  <c r="M36" i="3"/>
  <c r="M37" i="3"/>
  <c r="M38" i="3"/>
  <c r="M39" i="3"/>
  <c r="M40" i="3"/>
  <c r="M41" i="3"/>
  <c r="M45" i="3"/>
  <c r="M46" i="3"/>
  <c r="M48" i="3"/>
  <c r="M49" i="3"/>
  <c r="M52" i="3"/>
  <c r="M57" i="3"/>
  <c r="M58" i="3"/>
  <c r="M59" i="3"/>
  <c r="M61" i="3"/>
  <c r="M62" i="3"/>
  <c r="M63" i="3"/>
  <c r="M64" i="3"/>
  <c r="M71" i="3"/>
  <c r="M72" i="3"/>
  <c r="M74" i="3"/>
  <c r="M76" i="3"/>
  <c r="M80" i="3"/>
  <c r="M81" i="3"/>
  <c r="M82" i="3"/>
  <c r="M83" i="3"/>
  <c r="M84" i="3"/>
  <c r="M85" i="3"/>
  <c r="M87" i="3"/>
  <c r="M88" i="3"/>
  <c r="M18" i="3"/>
  <c r="E14" i="3"/>
  <c r="F14" i="3"/>
  <c r="G14" i="3"/>
  <c r="H14" i="3"/>
  <c r="I14" i="3"/>
  <c r="J14" i="3"/>
  <c r="K14" i="3"/>
  <c r="K13" i="3" s="1"/>
  <c r="E17" i="3"/>
  <c r="F17" i="3"/>
  <c r="N17" i="3" s="1"/>
  <c r="G17" i="3"/>
  <c r="H17" i="3"/>
  <c r="H13" i="3" s="1"/>
  <c r="I17" i="3"/>
  <c r="J17" i="3"/>
  <c r="J13" i="3" s="1"/>
  <c r="K17" i="3"/>
  <c r="F13" i="3"/>
  <c r="G13" i="3"/>
  <c r="I13" i="3"/>
  <c r="O7" i="3"/>
  <c r="O8" i="3"/>
  <c r="O9" i="3"/>
  <c r="O10" i="3"/>
  <c r="O11" i="3"/>
  <c r="O12" i="3"/>
  <c r="O15" i="3"/>
  <c r="O16" i="3"/>
  <c r="O17" i="3"/>
  <c r="O18" i="3"/>
  <c r="N7" i="3"/>
  <c r="N8" i="3"/>
  <c r="N9" i="3"/>
  <c r="N10" i="3"/>
  <c r="N11" i="3"/>
  <c r="N12" i="3"/>
  <c r="N15" i="3"/>
  <c r="N16" i="3"/>
  <c r="N18" i="3"/>
  <c r="M7" i="3"/>
  <c r="M8" i="3"/>
  <c r="M9" i="3"/>
  <c r="M10" i="3"/>
  <c r="M11" i="3"/>
  <c r="M12" i="3"/>
  <c r="M14" i="3"/>
  <c r="M15" i="3"/>
  <c r="M16" i="3"/>
  <c r="O6" i="3"/>
  <c r="N6" i="3"/>
  <c r="M6" i="3"/>
  <c r="O5" i="3"/>
  <c r="N5" i="3"/>
  <c r="M5" i="3"/>
  <c r="P14" i="3"/>
  <c r="Q14" i="3"/>
  <c r="R14" i="3"/>
  <c r="R13" i="3" s="1"/>
  <c r="S14" i="3"/>
  <c r="T14" i="3"/>
  <c r="U14" i="3"/>
  <c r="U13" i="3" s="1"/>
  <c r="V14" i="3"/>
  <c r="V13" i="3" s="1"/>
  <c r="W14" i="3"/>
  <c r="X14" i="3"/>
  <c r="T17" i="3"/>
  <c r="U17" i="3"/>
  <c r="V17" i="3"/>
  <c r="W17" i="3"/>
  <c r="X17" i="3"/>
  <c r="X13" i="3" s="1"/>
  <c r="Q17" i="3"/>
  <c r="R17" i="3"/>
  <c r="S17" i="3"/>
  <c r="P17" i="3"/>
  <c r="P28" i="3"/>
  <c r="R28" i="3"/>
  <c r="S28" i="3"/>
  <c r="U28" i="3"/>
  <c r="V28" i="3"/>
  <c r="W28" i="3"/>
  <c r="X28" i="3"/>
  <c r="P32" i="3"/>
  <c r="Q32" i="3"/>
  <c r="R32" i="3"/>
  <c r="S32" i="3"/>
  <c r="T32" i="3"/>
  <c r="U32" i="3"/>
  <c r="V32" i="3"/>
  <c r="W32" i="3"/>
  <c r="X32" i="3"/>
  <c r="P35" i="3"/>
  <c r="Q35" i="3"/>
  <c r="R35" i="3"/>
  <c r="S35" i="3"/>
  <c r="T35" i="3"/>
  <c r="U35" i="3"/>
  <c r="V35" i="3"/>
  <c r="W35" i="3"/>
  <c r="X35" i="3"/>
  <c r="P38" i="3"/>
  <c r="R38" i="3"/>
  <c r="S38" i="3"/>
  <c r="U38" i="3"/>
  <c r="V38" i="3"/>
  <c r="W38" i="3"/>
  <c r="X38" i="3"/>
  <c r="X25" i="3" s="1"/>
  <c r="X24" i="3" s="1"/>
  <c r="R46" i="3"/>
  <c r="P47" i="3"/>
  <c r="P46" i="3" s="1"/>
  <c r="Q47" i="3"/>
  <c r="Q46" i="3" s="1"/>
  <c r="R47" i="3"/>
  <c r="S47" i="3"/>
  <c r="S46" i="3" s="1"/>
  <c r="T47" i="3"/>
  <c r="T46" i="3" s="1"/>
  <c r="U47" i="3"/>
  <c r="U46" i="3" s="1"/>
  <c r="V47" i="3"/>
  <c r="V46" i="3" s="1"/>
  <c r="W47" i="3"/>
  <c r="W46" i="3" s="1"/>
  <c r="X47" i="3"/>
  <c r="X46" i="3" s="1"/>
  <c r="X45" i="3" s="1"/>
  <c r="P51" i="3"/>
  <c r="P50" i="3" s="1"/>
  <c r="Q51" i="3"/>
  <c r="Q50" i="3" s="1"/>
  <c r="R51" i="3"/>
  <c r="R50" i="3" s="1"/>
  <c r="S51" i="3"/>
  <c r="S50" i="3" s="1"/>
  <c r="S45" i="3" s="1"/>
  <c r="T51" i="3"/>
  <c r="T50" i="3" s="1"/>
  <c r="U51" i="3"/>
  <c r="U50" i="3" s="1"/>
  <c r="V51" i="3"/>
  <c r="V50" i="3" s="1"/>
  <c r="W51" i="3"/>
  <c r="W50" i="3" s="1"/>
  <c r="W45" i="3" s="1"/>
  <c r="X51" i="3"/>
  <c r="T58" i="3"/>
  <c r="U58" i="3"/>
  <c r="U57" i="3" s="1"/>
  <c r="U56" i="3" s="1"/>
  <c r="V58" i="3"/>
  <c r="V57" i="3" s="1"/>
  <c r="V56" i="3" s="1"/>
  <c r="W58" i="3"/>
  <c r="W57" i="3" s="1"/>
  <c r="X58" i="3"/>
  <c r="X57" i="3" s="1"/>
  <c r="Q58" i="3"/>
  <c r="Q57" i="3" s="1"/>
  <c r="R58" i="3"/>
  <c r="R57" i="3" s="1"/>
  <c r="S58" i="3"/>
  <c r="S57" i="3" s="1"/>
  <c r="P58" i="3"/>
  <c r="P57" i="3" s="1"/>
  <c r="L58" i="3"/>
  <c r="L57" i="3" s="1"/>
  <c r="U61" i="3"/>
  <c r="V61" i="3"/>
  <c r="V60" i="3" s="1"/>
  <c r="W61" i="3"/>
  <c r="W60" i="3" s="1"/>
  <c r="X61" i="3"/>
  <c r="X60" i="3" s="1"/>
  <c r="R61" i="3"/>
  <c r="R60" i="3" s="1"/>
  <c r="S61" i="3"/>
  <c r="S60" i="3" s="1"/>
  <c r="P61" i="3"/>
  <c r="P60" i="3" s="1"/>
  <c r="P70" i="3"/>
  <c r="Q70" i="3"/>
  <c r="R70" i="3"/>
  <c r="S70" i="3"/>
  <c r="T70" i="3"/>
  <c r="U70" i="3"/>
  <c r="V70" i="3"/>
  <c r="W70" i="3"/>
  <c r="X70" i="3"/>
  <c r="P73" i="3"/>
  <c r="Q73" i="3"/>
  <c r="R73" i="3"/>
  <c r="S73" i="3"/>
  <c r="T73" i="3"/>
  <c r="U73" i="3"/>
  <c r="V73" i="3"/>
  <c r="W73" i="3"/>
  <c r="X73" i="3"/>
  <c r="P75" i="3"/>
  <c r="Q75" i="3"/>
  <c r="R75" i="3"/>
  <c r="S75" i="3"/>
  <c r="T75" i="3"/>
  <c r="U75" i="3"/>
  <c r="V75" i="3"/>
  <c r="W75" i="3"/>
  <c r="X75" i="3"/>
  <c r="T82" i="3"/>
  <c r="T81" i="3" s="1"/>
  <c r="U82" i="3"/>
  <c r="U81" i="3" s="1"/>
  <c r="V82" i="3"/>
  <c r="V81" i="3" s="1"/>
  <c r="W82" i="3"/>
  <c r="W81" i="3" s="1"/>
  <c r="X82" i="3"/>
  <c r="X81" i="3" s="1"/>
  <c r="X80" i="3" s="1"/>
  <c r="P82" i="3"/>
  <c r="P81" i="3" s="1"/>
  <c r="Q82" i="3"/>
  <c r="Q81" i="3" s="1"/>
  <c r="R82" i="3"/>
  <c r="R81" i="3" s="1"/>
  <c r="S82" i="3"/>
  <c r="S81" i="3" s="1"/>
  <c r="L82" i="3"/>
  <c r="L81" i="3" s="1"/>
  <c r="P87" i="3"/>
  <c r="P86" i="3" s="1"/>
  <c r="Q87" i="3"/>
  <c r="Q86" i="3" s="1"/>
  <c r="R87" i="3"/>
  <c r="R86" i="3" s="1"/>
  <c r="S87" i="3"/>
  <c r="S86" i="3" s="1"/>
  <c r="T87" i="3"/>
  <c r="T86" i="3" s="1"/>
  <c r="U87" i="3"/>
  <c r="U86" i="3" s="1"/>
  <c r="V87" i="3"/>
  <c r="V86" i="3" s="1"/>
  <c r="W87" i="3"/>
  <c r="W86" i="3" s="1"/>
  <c r="X87" i="3"/>
  <c r="X86" i="3" s="1"/>
  <c r="L87" i="3"/>
  <c r="L86" i="3" s="1"/>
  <c r="U60" i="3"/>
  <c r="L61" i="3"/>
  <c r="L60" i="3" s="1"/>
  <c r="L47" i="3"/>
  <c r="L46" i="3" s="1"/>
  <c r="L51" i="3"/>
  <c r="L28" i="3"/>
  <c r="L32" i="3"/>
  <c r="L38" i="3"/>
  <c r="L17" i="3"/>
  <c r="L14" i="3"/>
  <c r="O14" i="3" s="1"/>
  <c r="L73" i="3"/>
  <c r="L75" i="3"/>
  <c r="L70" i="3"/>
  <c r="Q25" i="3" l="1"/>
  <c r="Q24" i="3" s="1"/>
  <c r="O82" i="3"/>
  <c r="O38" i="3"/>
  <c r="O28" i="3"/>
  <c r="M28" i="3"/>
  <c r="M32" i="3"/>
  <c r="M47" i="3"/>
  <c r="M50" i="3"/>
  <c r="N50" i="3"/>
  <c r="M60" i="3"/>
  <c r="O60" i="3"/>
  <c r="O61" i="3"/>
  <c r="L56" i="3"/>
  <c r="M69" i="3"/>
  <c r="M73" i="3"/>
  <c r="N86" i="3"/>
  <c r="M13" i="3"/>
  <c r="E13" i="3"/>
  <c r="N14" i="3"/>
  <c r="O13" i="3"/>
  <c r="M17" i="3"/>
  <c r="N13" i="3"/>
  <c r="S56" i="3"/>
  <c r="T80" i="3"/>
  <c r="L69" i="3"/>
  <c r="L68" i="3" s="1"/>
  <c r="U80" i="3"/>
  <c r="P13" i="3"/>
  <c r="T69" i="3"/>
  <c r="T68" i="3" s="1"/>
  <c r="V69" i="3"/>
  <c r="V68" i="3" s="1"/>
  <c r="V45" i="3"/>
  <c r="X69" i="3"/>
  <c r="X68" i="3" s="1"/>
  <c r="X56" i="3"/>
  <c r="R45" i="3"/>
  <c r="W25" i="3"/>
  <c r="W24" i="3" s="1"/>
  <c r="T13" i="3"/>
  <c r="P80" i="3"/>
  <c r="Q45" i="3"/>
  <c r="V25" i="3"/>
  <c r="V24" i="3" s="1"/>
  <c r="P25" i="3"/>
  <c r="P24" i="3" s="1"/>
  <c r="S13" i="3"/>
  <c r="T45" i="3"/>
  <c r="P69" i="3"/>
  <c r="P68" i="3" s="1"/>
  <c r="W69" i="3"/>
  <c r="W68" i="3" s="1"/>
  <c r="U69" i="3"/>
  <c r="U68" i="3" s="1"/>
  <c r="U25" i="3"/>
  <c r="U24" i="3" s="1"/>
  <c r="S80" i="3"/>
  <c r="T25" i="3"/>
  <c r="T24" i="3" s="1"/>
  <c r="Q13" i="3"/>
  <c r="R80" i="3"/>
  <c r="S69" i="3"/>
  <c r="S68" i="3" s="1"/>
  <c r="S25" i="3"/>
  <c r="S24" i="3" s="1"/>
  <c r="Q80" i="3"/>
  <c r="Q69" i="3"/>
  <c r="Q68" i="3" s="1"/>
  <c r="R69" i="3"/>
  <c r="R68" i="3" s="1"/>
  <c r="U45" i="3"/>
  <c r="R25" i="3"/>
  <c r="R24" i="3" s="1"/>
  <c r="W13" i="3"/>
  <c r="P45" i="3"/>
  <c r="V80" i="3"/>
  <c r="W80" i="3"/>
  <c r="Q56" i="3"/>
  <c r="L13" i="3"/>
  <c r="T57" i="3"/>
  <c r="T56" i="3" s="1"/>
  <c r="W56" i="3"/>
  <c r="R56" i="3"/>
  <c r="P56" i="3"/>
  <c r="L80" i="3"/>
  <c r="L45" i="3"/>
  <c r="L25" i="3"/>
  <c r="L24" i="3" s="1"/>
  <c r="I62" i="3"/>
  <c r="O81" i="3"/>
  <c r="I87" i="3"/>
  <c r="O57" i="3"/>
  <c r="O50" i="3"/>
  <c r="O46" i="3"/>
  <c r="I25" i="3" l="1"/>
  <c r="O56" i="3"/>
  <c r="O80" i="3"/>
  <c r="O45" i="3"/>
  <c r="I24" i="3" l="1"/>
  <c r="O24" i="3" s="1"/>
  <c r="O25" i="3"/>
  <c r="O68" i="3"/>
  <c r="O69" i="3"/>
</calcChain>
</file>

<file path=xl/sharedStrings.xml><?xml version="1.0" encoding="utf-8"?>
<sst xmlns="http://schemas.openxmlformats.org/spreadsheetml/2006/main" count="374" uniqueCount="59">
  <si>
    <t>Indicator Name</t>
  </si>
  <si>
    <t>Country/Partner</t>
  </si>
  <si>
    <t>Baseline</t>
  </si>
  <si>
    <t>WRGE 4.1. # of laws, policies and strategies blocked, adopted or improved to promote women’s meaningful participation and leader ship in conflict prevention, peace- and state-building and protect women’s and girls’ rights in crisis and (post-)conflict situations</t>
  </si>
  <si>
    <t>WRG034 # of laws blocked, adopted or improved to promote women’s meaningful and equal participation and leadership in conflict prevention, peace- and state-building and protect women’s and girls’ rights in crisis and (post-)conflict situations</t>
  </si>
  <si>
    <t>OI</t>
  </si>
  <si>
    <t xml:space="preserve"># of laws blocked, proposed, adopted or improved to promote women’s voice, agency, leadership, and representative participation in (political) decision-making processes in conflict prevention, peace- and state-building </t>
  </si>
  <si>
    <t>Programme Total</t>
  </si>
  <si>
    <t>Colombia (NIMD)</t>
  </si>
  <si>
    <t>WRG035 # of governmental policies &amp; strategies blocked, adopted or improved to promote women’s meaningful and equal participation and leadership in conflict prevention, peace- and state-building and protect women’s and girls’ rights in crisis and (post-)conflict situations</t>
  </si>
  <si>
    <t xml:space="preserve"># of policies blocked, proposed, adopted or improved to promote women’s voice, agency, leadership, and representative participation in (political) decision-making processes in conflict prevention, peace- and state-building </t>
  </si>
  <si>
    <t>Myanmar (GEN)</t>
  </si>
  <si>
    <t>WRG037 # of by-laws blocked, adopted or improved to promote women’s meaningful and equal participation and leadership in conflict prevention, peace- and state-building and protect women’s and girls’ rights in crisis and (post-)conflict situations;</t>
  </si>
  <si>
    <t>IOI</t>
  </si>
  <si>
    <t># political actors who adopt measures and policies to enhance representation of women in their decision-making processes</t>
  </si>
  <si>
    <t>Burundi (BLTP)</t>
  </si>
  <si>
    <t># political actors who implement internal measures and/or policies to enhance representation of women in their decision-making</t>
  </si>
  <si>
    <t>WRGE indicator 4.2.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 (link SCS3)</t>
  </si>
  <si>
    <t>WRG039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</t>
  </si>
  <si>
    <t># of inclusive multi-stakeholders policy making processes</t>
  </si>
  <si>
    <t>Myanmar (NIMD + GEN)</t>
  </si>
  <si>
    <t># agreements reached as a result of dialogue platform meeting</t>
  </si>
  <si>
    <t xml:space="preserve"># studies for evidence-based L&amp;A disseminated to political actors </t>
  </si>
  <si>
    <t>Int. (GAPS)</t>
  </si>
  <si>
    <t># of interparty dialogue meetings</t>
  </si>
  <si>
    <t># multi-stakeholder dialogue/platform meetings</t>
  </si>
  <si>
    <t>WRGE 5.2.1 # of organizations (disaggregated by women-led, youth-led or other) with strengthened capacity to advance women’s rights and gender equality</t>
  </si>
  <si>
    <t>WRG045 # of women led CSOs with strengthened capacity to advance women’s rights and gender equality</t>
  </si>
  <si>
    <t># women-led CSOs with increased L&amp;A capacities</t>
  </si>
  <si>
    <t>WRG047 # of CSOs (not youth or women led) with strengthened capacity to advance women’s rights and gender equality</t>
  </si>
  <si>
    <t># other-led CSOs with increased L&amp;A capacities</t>
  </si>
  <si>
    <t>WRGE 5.2.2. # of individuals with strengthened competencies to advance women’s rights and gender equality (disaggregated by type, age and gender)</t>
  </si>
  <si>
    <t>WRG052 # of individuals (gender non-specified) with strengthened capacity (knowledge and skills) to advance women’s rights and gender equality</t>
  </si>
  <si>
    <t># democracy school graduates</t>
  </si>
  <si>
    <t>WRG049 # of individuals (female) with strengthened capacity (knowledge and skills) to advance women’s rights and gender equality</t>
  </si>
  <si>
    <t># women (aspiring) leaders trained</t>
  </si>
  <si>
    <t>SCS041 # of advocacy initiatives carried out by CSOs, for, by or with their membership/constituency</t>
  </si>
  <si>
    <t># of international advocacy initiatives carried out by CSOs</t>
  </si>
  <si>
    <t># of regional advocacy initiatives carried out by CSOs</t>
  </si>
  <si>
    <t># of national advocacy initiatives carried out by CSOs</t>
  </si>
  <si>
    <t>SCS6 # of CSOs included in SPs programmes</t>
  </si>
  <si>
    <t>SCS061 # of women led CSOs included in SPs programmes</t>
  </si>
  <si>
    <t># of women-led CSOs included in the programme activities</t>
  </si>
  <si>
    <t>SCS063 # of CSOs (not youth or women led) included in SPs programmes</t>
  </si>
  <si>
    <r>
      <t xml:space="preserve"># of </t>
    </r>
    <r>
      <rPr>
        <sz val="8"/>
        <color rgb="FF000000"/>
        <rFont val="Calibri"/>
        <family val="2"/>
        <scheme val="minor"/>
      </rPr>
      <t>other-led CSOs included in the programme activities</t>
    </r>
  </si>
  <si>
    <t>*Intermediate outcome indicators (IOI) are measured and reported annually, outcome indicators (OI) are reported at baseline, mid-term and  end-term.</t>
  </si>
  <si>
    <t>End of programme 2021-2025</t>
  </si>
  <si>
    <t>Target</t>
  </si>
  <si>
    <t>Actual</t>
  </si>
  <si>
    <t>Actuals</t>
  </si>
  <si>
    <t>Initial Target</t>
  </si>
  <si>
    <t>Adj. Target</t>
  </si>
  <si>
    <t>Initial Targets</t>
  </si>
  <si>
    <t>Adj. Targets</t>
  </si>
  <si>
    <t>na</t>
  </si>
  <si>
    <t>b</t>
  </si>
  <si>
    <t>Mid Term June 2023</t>
  </si>
  <si>
    <t>Initial target</t>
  </si>
  <si>
    <t>SCS4 # of advocacy initiatives carried out by CSOs, for, by or with their membership/constituency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</si>
</sst>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180" wrapText="1"/>
    </xf>
    <xf numFmtId="0" fontId="3" fillId="0" borderId="11" xfId="0" applyFont="1" applyBorder="1" applyAlignment="1">
      <alignment horizontal="center" vertical="center" textRotation="180" wrapText="1"/>
    </xf>
    <xf numFmtId="0" fontId="3" fillId="0" borderId="9" xfId="0" applyFont="1" applyBorder="1" applyAlignment="1">
      <alignment horizontal="center" vertical="center" textRotation="18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180" wrapText="1"/>
    </xf>
    <xf numFmtId="0" fontId="3" fillId="0" borderId="12" xfId="0" applyFont="1" applyBorder="1" applyAlignment="1">
      <alignment horizontal="center" vertical="center" textRotation="180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180" wrapText="1"/>
    </xf>
    <xf numFmtId="0" fontId="2" fillId="0" borderId="9" xfId="0" applyFont="1" applyBorder="1" applyAlignment="1">
      <alignment horizontal="center" vertical="center" textRotation="180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180" wrapText="1"/>
    </xf>
    <xf numFmtId="0" fontId="2" fillId="0" borderId="12" xfId="0" applyFont="1" applyBorder="1" applyAlignment="1">
      <alignment horizontal="center" vertical="center" textRotation="180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  <xf numFmtId="0" fontId="1" fillId="10" borderId="7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4154-95DF-484F-829A-54F1A46C538D}">
  <dimension ref="B2:AF90"/>
  <sheetViews>
    <sheetView tabSelected="1" topLeftCell="D1" zoomScale="90" zoomScaleNormal="90" workbookViewId="0">
      <selection activeCell="M73" sqref="M73"/>
    </sheetView>
  </sheetViews>
  <sheetFormatPr defaultColWidth="8.81640625" defaultRowHeight="14.5" x14ac:dyDescent="0.35"/>
  <cols>
    <col min="2" max="2" width="5.54296875" customWidth="1"/>
    <col min="3" max="3" width="73.54296875" customWidth="1"/>
    <col min="4" max="4" width="22.453125" customWidth="1"/>
    <col min="5" max="5" width="6.453125" bestFit="1" customWidth="1"/>
    <col min="6" max="9" width="5.1796875" bestFit="1" customWidth="1"/>
    <col min="10" max="10" width="9.453125" bestFit="1" customWidth="1"/>
    <col min="11" max="11" width="8.36328125" bestFit="1" customWidth="1"/>
    <col min="12" max="12" width="5.1796875" bestFit="1" customWidth="1"/>
    <col min="13" max="13" width="9.26953125" bestFit="1" customWidth="1"/>
    <col min="14" max="14" width="8.36328125" bestFit="1" customWidth="1"/>
    <col min="15" max="15" width="5.81640625" bestFit="1" customWidth="1"/>
    <col min="16" max="16" width="8.81640625" customWidth="1"/>
    <col min="22" max="23" width="11.453125" customWidth="1"/>
    <col min="24" max="24" width="12.81640625" customWidth="1"/>
  </cols>
  <sheetData>
    <row r="2" spans="2:24" ht="15" thickBot="1" x14ac:dyDescent="0.4">
      <c r="B2" s="23" t="s">
        <v>13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2:24" ht="15" customHeight="1" thickBot="1" x14ac:dyDescent="0.4">
      <c r="B3" s="69" t="s">
        <v>0</v>
      </c>
      <c r="C3" s="70"/>
      <c r="D3" s="61" t="s">
        <v>1</v>
      </c>
      <c r="E3" s="79" t="s">
        <v>2</v>
      </c>
      <c r="F3" s="75">
        <v>2021</v>
      </c>
      <c r="G3" s="76"/>
      <c r="H3" s="75">
        <v>2022</v>
      </c>
      <c r="I3" s="76"/>
      <c r="J3" s="75">
        <v>2023</v>
      </c>
      <c r="K3" s="88"/>
      <c r="L3" s="76"/>
      <c r="M3" s="93" t="s">
        <v>56</v>
      </c>
      <c r="N3" s="94"/>
      <c r="O3" s="95"/>
      <c r="P3" s="75">
        <v>2024</v>
      </c>
      <c r="Q3" s="88"/>
      <c r="R3" s="76"/>
      <c r="S3" s="8"/>
      <c r="T3" s="20">
        <v>2025</v>
      </c>
      <c r="U3" s="21"/>
      <c r="V3" s="85" t="s">
        <v>46</v>
      </c>
      <c r="W3" s="86"/>
      <c r="X3" s="87"/>
    </row>
    <row r="4" spans="2:24" ht="24.65" customHeight="1" thickBot="1" x14ac:dyDescent="0.4">
      <c r="B4" s="71"/>
      <c r="C4" s="72"/>
      <c r="D4" s="62"/>
      <c r="E4" s="80"/>
      <c r="F4" s="1" t="s">
        <v>47</v>
      </c>
      <c r="G4" s="1" t="s">
        <v>48</v>
      </c>
      <c r="H4" s="1" t="s">
        <v>47</v>
      </c>
      <c r="I4" s="1" t="s">
        <v>48</v>
      </c>
      <c r="J4" s="1" t="s">
        <v>50</v>
      </c>
      <c r="K4" s="1" t="s">
        <v>51</v>
      </c>
      <c r="L4" s="1" t="s">
        <v>48</v>
      </c>
      <c r="M4" s="35" t="s">
        <v>57</v>
      </c>
      <c r="N4" s="35" t="s">
        <v>51</v>
      </c>
      <c r="O4" s="35" t="s">
        <v>49</v>
      </c>
      <c r="P4" s="1" t="s">
        <v>50</v>
      </c>
      <c r="Q4" s="1" t="s">
        <v>51</v>
      </c>
      <c r="R4" s="1" t="s">
        <v>48</v>
      </c>
      <c r="S4" s="1" t="s">
        <v>50</v>
      </c>
      <c r="T4" s="1" t="s">
        <v>51</v>
      </c>
      <c r="U4" s="1" t="s">
        <v>48</v>
      </c>
      <c r="V4" s="35" t="s">
        <v>52</v>
      </c>
      <c r="W4" s="35" t="s">
        <v>53</v>
      </c>
      <c r="X4" s="35" t="s">
        <v>49</v>
      </c>
    </row>
    <row r="5" spans="2:24" ht="36" customHeight="1" thickBot="1" x14ac:dyDescent="0.4">
      <c r="B5" s="83" t="s">
        <v>3</v>
      </c>
      <c r="C5" s="84"/>
      <c r="D5" s="84"/>
      <c r="E5" s="29">
        <v>3</v>
      </c>
      <c r="F5" s="29" t="s">
        <v>54</v>
      </c>
      <c r="G5" s="29" t="s">
        <v>54</v>
      </c>
      <c r="H5" s="29" t="s">
        <v>54</v>
      </c>
      <c r="I5" s="29" t="s">
        <v>54</v>
      </c>
      <c r="J5" s="29" t="s">
        <v>54</v>
      </c>
      <c r="K5" s="29" t="s">
        <v>54</v>
      </c>
      <c r="L5" s="29" t="s">
        <v>54</v>
      </c>
      <c r="M5" s="29">
        <f>SUM(F5, H5, J5)</f>
        <v>0</v>
      </c>
      <c r="N5" s="29">
        <f>SUM(F5, H5, K5)</f>
        <v>0</v>
      </c>
      <c r="O5" s="29">
        <f>SUM(G5, I5, L5)</f>
        <v>0</v>
      </c>
      <c r="P5" s="29" t="s">
        <v>54</v>
      </c>
      <c r="Q5" s="29" t="s">
        <v>54</v>
      </c>
      <c r="R5" s="29" t="s">
        <v>54</v>
      </c>
      <c r="S5" s="29" t="s">
        <v>54</v>
      </c>
      <c r="T5" s="29" t="s">
        <v>54</v>
      </c>
      <c r="U5" s="30" t="s">
        <v>54</v>
      </c>
      <c r="V5" s="30">
        <v>24</v>
      </c>
      <c r="W5" s="30">
        <v>27</v>
      </c>
      <c r="X5" s="30"/>
    </row>
    <row r="6" spans="2:24" ht="36" customHeight="1" thickBot="1" x14ac:dyDescent="0.4">
      <c r="B6" s="59" t="s">
        <v>4</v>
      </c>
      <c r="C6" s="60"/>
      <c r="D6" s="60"/>
      <c r="E6" s="31">
        <v>3</v>
      </c>
      <c r="F6" s="31" t="s">
        <v>54</v>
      </c>
      <c r="G6" s="31" t="s">
        <v>54</v>
      </c>
      <c r="H6" s="31" t="s">
        <v>54</v>
      </c>
      <c r="I6" s="31" t="s">
        <v>54</v>
      </c>
      <c r="J6" s="31" t="s">
        <v>54</v>
      </c>
      <c r="K6" s="31" t="s">
        <v>54</v>
      </c>
      <c r="L6" s="31" t="s">
        <v>54</v>
      </c>
      <c r="M6" s="45">
        <f>SUM(F6, H6, J6)</f>
        <v>0</v>
      </c>
      <c r="N6" s="45">
        <f>SUM(F6, H6, K6)</f>
        <v>0</v>
      </c>
      <c r="O6" s="45">
        <f>SUM(G6, I6, L6)</f>
        <v>0</v>
      </c>
      <c r="P6" s="31" t="s">
        <v>54</v>
      </c>
      <c r="Q6" s="31" t="s">
        <v>54</v>
      </c>
      <c r="R6" s="31" t="s">
        <v>54</v>
      </c>
      <c r="S6" s="31" t="s">
        <v>54</v>
      </c>
      <c r="T6" s="31" t="s">
        <v>54</v>
      </c>
      <c r="U6" s="32" t="s">
        <v>54</v>
      </c>
      <c r="V6" s="32">
        <v>2</v>
      </c>
      <c r="W6" s="32">
        <v>2</v>
      </c>
      <c r="X6" s="32"/>
    </row>
    <row r="7" spans="2:24" ht="33.65" customHeight="1" thickBot="1" x14ac:dyDescent="0.4">
      <c r="B7" s="81" t="s">
        <v>5</v>
      </c>
      <c r="C7" s="63" t="s">
        <v>6</v>
      </c>
      <c r="D7" s="3" t="s">
        <v>7</v>
      </c>
      <c r="E7" s="4">
        <v>3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38">
        <f t="shared" ref="M7:M70" si="0">SUM(F7, H7, J7)</f>
        <v>0</v>
      </c>
      <c r="N7" s="38">
        <f t="shared" ref="N7:N70" si="1">SUM(F7, H7, K7)</f>
        <v>0</v>
      </c>
      <c r="O7" s="38">
        <f t="shared" ref="O7:O70" si="2">SUM(G7, I7, L7)</f>
        <v>0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>
        <v>2</v>
      </c>
      <c r="W7" s="4">
        <v>2</v>
      </c>
      <c r="X7" s="4"/>
    </row>
    <row r="8" spans="2:24" ht="15" thickBot="1" x14ac:dyDescent="0.4">
      <c r="B8" s="82"/>
      <c r="C8" s="65"/>
      <c r="D8" s="5" t="s">
        <v>8</v>
      </c>
      <c r="E8" s="6">
        <v>3</v>
      </c>
      <c r="F8" s="4" t="s">
        <v>54</v>
      </c>
      <c r="G8" s="4" t="s">
        <v>54</v>
      </c>
      <c r="H8" s="4" t="s">
        <v>54</v>
      </c>
      <c r="I8" s="4" t="s">
        <v>54</v>
      </c>
      <c r="J8" s="4" t="s">
        <v>54</v>
      </c>
      <c r="K8" s="4" t="s">
        <v>54</v>
      </c>
      <c r="L8" s="6" t="s">
        <v>54</v>
      </c>
      <c r="M8" s="38">
        <f t="shared" si="0"/>
        <v>0</v>
      </c>
      <c r="N8" s="38">
        <f t="shared" si="1"/>
        <v>0</v>
      </c>
      <c r="O8" s="38">
        <f t="shared" si="2"/>
        <v>0</v>
      </c>
      <c r="P8" s="4" t="s">
        <v>54</v>
      </c>
      <c r="Q8" s="4" t="s">
        <v>54</v>
      </c>
      <c r="R8" s="4" t="s">
        <v>54</v>
      </c>
      <c r="S8" s="4" t="s">
        <v>54</v>
      </c>
      <c r="T8" s="4" t="s">
        <v>54</v>
      </c>
      <c r="U8" s="4" t="s">
        <v>54</v>
      </c>
      <c r="V8" s="6">
        <v>2</v>
      </c>
      <c r="W8" s="6">
        <v>2</v>
      </c>
      <c r="X8" s="6"/>
    </row>
    <row r="9" spans="2:24" ht="36" customHeight="1" thickBot="1" x14ac:dyDescent="0.4">
      <c r="B9" s="59" t="s">
        <v>9</v>
      </c>
      <c r="C9" s="60"/>
      <c r="D9" s="60"/>
      <c r="E9" s="31">
        <v>0</v>
      </c>
      <c r="F9" s="31" t="s">
        <v>54</v>
      </c>
      <c r="G9" s="31" t="s">
        <v>54</v>
      </c>
      <c r="H9" s="31" t="s">
        <v>54</v>
      </c>
      <c r="I9" s="31" t="s">
        <v>54</v>
      </c>
      <c r="J9" s="31" t="s">
        <v>54</v>
      </c>
      <c r="K9" s="31" t="s">
        <v>54</v>
      </c>
      <c r="L9" s="31" t="s">
        <v>54</v>
      </c>
      <c r="M9" s="45">
        <f t="shared" si="0"/>
        <v>0</v>
      </c>
      <c r="N9" s="45">
        <f t="shared" si="1"/>
        <v>0</v>
      </c>
      <c r="O9" s="45">
        <f t="shared" si="2"/>
        <v>0</v>
      </c>
      <c r="P9" s="31" t="s">
        <v>54</v>
      </c>
      <c r="Q9" s="31" t="s">
        <v>54</v>
      </c>
      <c r="R9" s="31" t="s">
        <v>54</v>
      </c>
      <c r="S9" s="31" t="s">
        <v>54</v>
      </c>
      <c r="T9" s="33" t="s">
        <v>54</v>
      </c>
      <c r="U9" s="32" t="s">
        <v>54</v>
      </c>
      <c r="V9" s="32">
        <v>2</v>
      </c>
      <c r="W9" s="32">
        <v>2</v>
      </c>
      <c r="X9" s="32"/>
    </row>
    <row r="10" spans="2:24" ht="43.5" customHeight="1" thickBot="1" x14ac:dyDescent="0.4">
      <c r="B10" s="81" t="s">
        <v>5</v>
      </c>
      <c r="C10" s="63" t="s">
        <v>10</v>
      </c>
      <c r="D10" s="3" t="s">
        <v>7</v>
      </c>
      <c r="E10" s="4">
        <v>0</v>
      </c>
      <c r="F10" s="4" t="s">
        <v>54</v>
      </c>
      <c r="G10" s="4" t="s">
        <v>54</v>
      </c>
      <c r="H10" s="4" t="s">
        <v>54</v>
      </c>
      <c r="I10" s="4" t="s">
        <v>54</v>
      </c>
      <c r="J10" s="4" t="s">
        <v>54</v>
      </c>
      <c r="K10" s="4" t="s">
        <v>54</v>
      </c>
      <c r="L10" s="4" t="s">
        <v>54</v>
      </c>
      <c r="M10" s="38">
        <f t="shared" si="0"/>
        <v>0</v>
      </c>
      <c r="N10" s="38">
        <f t="shared" si="1"/>
        <v>0</v>
      </c>
      <c r="O10" s="38">
        <f t="shared" si="2"/>
        <v>0</v>
      </c>
      <c r="P10" s="4" t="s">
        <v>54</v>
      </c>
      <c r="Q10" s="4" t="s">
        <v>54</v>
      </c>
      <c r="R10" s="4" t="s">
        <v>54</v>
      </c>
      <c r="S10" s="4" t="s">
        <v>54</v>
      </c>
      <c r="T10" s="4" t="s">
        <v>54</v>
      </c>
      <c r="U10" s="4" t="s">
        <v>54</v>
      </c>
      <c r="V10" s="7">
        <v>2</v>
      </c>
      <c r="W10" s="7">
        <v>2</v>
      </c>
      <c r="X10" s="4"/>
    </row>
    <row r="11" spans="2:24" ht="15" thickBot="1" x14ac:dyDescent="0.4">
      <c r="B11" s="91"/>
      <c r="C11" s="64"/>
      <c r="D11" s="5" t="s">
        <v>8</v>
      </c>
      <c r="E11" s="6">
        <v>0</v>
      </c>
      <c r="F11" s="4" t="s">
        <v>54</v>
      </c>
      <c r="G11" s="4" t="s">
        <v>54</v>
      </c>
      <c r="H11" s="4" t="s">
        <v>54</v>
      </c>
      <c r="I11" s="4" t="s">
        <v>54</v>
      </c>
      <c r="J11" s="4" t="s">
        <v>54</v>
      </c>
      <c r="K11" s="4" t="s">
        <v>54</v>
      </c>
      <c r="L11" s="6" t="s">
        <v>54</v>
      </c>
      <c r="M11" s="38">
        <f t="shared" si="0"/>
        <v>0</v>
      </c>
      <c r="N11" s="38">
        <f t="shared" si="1"/>
        <v>0</v>
      </c>
      <c r="O11" s="38">
        <f t="shared" si="2"/>
        <v>0</v>
      </c>
      <c r="P11" s="4" t="s">
        <v>54</v>
      </c>
      <c r="Q11" s="4" t="s">
        <v>54</v>
      </c>
      <c r="R11" s="4" t="s">
        <v>54</v>
      </c>
      <c r="S11" s="4" t="s">
        <v>54</v>
      </c>
      <c r="T11" s="4" t="s">
        <v>54</v>
      </c>
      <c r="U11" s="4" t="s">
        <v>54</v>
      </c>
      <c r="V11" s="6">
        <v>1</v>
      </c>
      <c r="W11" s="6">
        <v>1</v>
      </c>
      <c r="X11" s="6"/>
    </row>
    <row r="12" spans="2:24" ht="15" thickBot="1" x14ac:dyDescent="0.4">
      <c r="B12" s="92"/>
      <c r="C12" s="58"/>
      <c r="D12" s="5" t="s">
        <v>11</v>
      </c>
      <c r="E12" s="6">
        <v>0</v>
      </c>
      <c r="F12" s="4" t="s">
        <v>54</v>
      </c>
      <c r="G12" s="4" t="s">
        <v>54</v>
      </c>
      <c r="H12" s="4" t="s">
        <v>54</v>
      </c>
      <c r="I12" s="4" t="s">
        <v>54</v>
      </c>
      <c r="J12" s="4" t="s">
        <v>54</v>
      </c>
      <c r="K12" s="4" t="s">
        <v>54</v>
      </c>
      <c r="L12" s="6" t="s">
        <v>54</v>
      </c>
      <c r="M12" s="38">
        <f t="shared" si="0"/>
        <v>0</v>
      </c>
      <c r="N12" s="38">
        <f t="shared" si="1"/>
        <v>0</v>
      </c>
      <c r="O12" s="38">
        <f t="shared" si="2"/>
        <v>0</v>
      </c>
      <c r="P12" s="4" t="s">
        <v>54</v>
      </c>
      <c r="Q12" s="4" t="s">
        <v>54</v>
      </c>
      <c r="R12" s="4" t="s">
        <v>54</v>
      </c>
      <c r="S12" s="4" t="s">
        <v>54</v>
      </c>
      <c r="T12" s="4" t="s">
        <v>54</v>
      </c>
      <c r="U12" s="4" t="s">
        <v>54</v>
      </c>
      <c r="V12" s="6">
        <v>1</v>
      </c>
      <c r="W12" s="6">
        <v>1</v>
      </c>
      <c r="X12" s="6"/>
    </row>
    <row r="13" spans="2:24" ht="36" customHeight="1" thickBot="1" x14ac:dyDescent="0.4">
      <c r="B13" s="89" t="s">
        <v>12</v>
      </c>
      <c r="C13" s="90"/>
      <c r="D13" s="90"/>
      <c r="E13" s="31">
        <f t="shared" ref="E13:K13" si="3">SUM(E14, E17)</f>
        <v>0</v>
      </c>
      <c r="F13" s="31">
        <f t="shared" si="3"/>
        <v>5</v>
      </c>
      <c r="G13" s="31">
        <f t="shared" si="3"/>
        <v>3</v>
      </c>
      <c r="H13" s="31">
        <f t="shared" si="3"/>
        <v>2</v>
      </c>
      <c r="I13" s="31">
        <f t="shared" si="3"/>
        <v>12</v>
      </c>
      <c r="J13" s="31">
        <f t="shared" si="3"/>
        <v>5</v>
      </c>
      <c r="K13" s="31">
        <f t="shared" si="3"/>
        <v>7</v>
      </c>
      <c r="L13" s="31">
        <f>SUM(L14, L17)</f>
        <v>5</v>
      </c>
      <c r="M13" s="45">
        <f t="shared" si="0"/>
        <v>12</v>
      </c>
      <c r="N13" s="45">
        <f t="shared" si="1"/>
        <v>14</v>
      </c>
      <c r="O13" s="45">
        <f t="shared" si="2"/>
        <v>20</v>
      </c>
      <c r="P13" s="31">
        <f t="shared" ref="P13:X13" si="4">SUM(P14, P17)</f>
        <v>4</v>
      </c>
      <c r="Q13" s="31">
        <f t="shared" si="4"/>
        <v>7</v>
      </c>
      <c r="R13" s="31">
        <f t="shared" si="4"/>
        <v>0</v>
      </c>
      <c r="S13" s="31">
        <f t="shared" si="4"/>
        <v>4</v>
      </c>
      <c r="T13" s="31">
        <f t="shared" si="4"/>
        <v>8</v>
      </c>
      <c r="U13" s="31">
        <f t="shared" si="4"/>
        <v>0</v>
      </c>
      <c r="V13" s="31">
        <f t="shared" si="4"/>
        <v>20</v>
      </c>
      <c r="W13" s="31">
        <f t="shared" si="4"/>
        <v>22</v>
      </c>
      <c r="X13" s="31">
        <f t="shared" si="4"/>
        <v>0</v>
      </c>
    </row>
    <row r="14" spans="2:24" ht="31" customHeight="1" thickBot="1" x14ac:dyDescent="0.4">
      <c r="B14" s="81" t="s">
        <v>13</v>
      </c>
      <c r="C14" s="63" t="s">
        <v>14</v>
      </c>
      <c r="D14" s="3" t="s">
        <v>7</v>
      </c>
      <c r="E14" s="4">
        <f t="shared" ref="E14:K14" si="5">SUM(E15:E16)</f>
        <v>0</v>
      </c>
      <c r="F14" s="4">
        <f t="shared" si="5"/>
        <v>4</v>
      </c>
      <c r="G14" s="4">
        <f t="shared" si="5"/>
        <v>2</v>
      </c>
      <c r="H14" s="4">
        <f t="shared" si="5"/>
        <v>1</v>
      </c>
      <c r="I14" s="4">
        <f t="shared" si="5"/>
        <v>11</v>
      </c>
      <c r="J14" s="4">
        <f t="shared" si="5"/>
        <v>4</v>
      </c>
      <c r="K14" s="4">
        <f t="shared" si="5"/>
        <v>3</v>
      </c>
      <c r="L14" s="4">
        <f>SUM(L15:L16)</f>
        <v>3</v>
      </c>
      <c r="M14" s="38">
        <f t="shared" si="0"/>
        <v>9</v>
      </c>
      <c r="N14" s="38">
        <f t="shared" si="1"/>
        <v>8</v>
      </c>
      <c r="O14" s="38">
        <f t="shared" si="2"/>
        <v>16</v>
      </c>
      <c r="P14" s="4">
        <f t="shared" ref="P14:X14" si="6">SUM(P15:P16)</f>
        <v>3</v>
      </c>
      <c r="Q14" s="4">
        <f t="shared" si="6"/>
        <v>7</v>
      </c>
      <c r="R14" s="4">
        <f t="shared" si="6"/>
        <v>0</v>
      </c>
      <c r="S14" s="4">
        <f t="shared" si="6"/>
        <v>3</v>
      </c>
      <c r="T14" s="4">
        <f t="shared" si="6"/>
        <v>8</v>
      </c>
      <c r="U14" s="4">
        <f t="shared" si="6"/>
        <v>0</v>
      </c>
      <c r="V14" s="4">
        <f t="shared" si="6"/>
        <v>15</v>
      </c>
      <c r="W14" s="4">
        <f t="shared" si="6"/>
        <v>14</v>
      </c>
      <c r="X14" s="4">
        <f t="shared" si="6"/>
        <v>0</v>
      </c>
    </row>
    <row r="15" spans="2:24" ht="15" thickBot="1" x14ac:dyDescent="0.4">
      <c r="B15" s="91"/>
      <c r="C15" s="64"/>
      <c r="D15" s="5" t="s">
        <v>8</v>
      </c>
      <c r="E15" s="6">
        <v>0</v>
      </c>
      <c r="F15" s="6">
        <v>1</v>
      </c>
      <c r="G15" s="6">
        <v>2</v>
      </c>
      <c r="H15" s="6">
        <v>1</v>
      </c>
      <c r="I15" s="6">
        <v>11</v>
      </c>
      <c r="J15" s="6">
        <v>1</v>
      </c>
      <c r="K15" s="6">
        <v>0</v>
      </c>
      <c r="L15" s="6">
        <v>3</v>
      </c>
      <c r="M15" s="38">
        <f t="shared" si="0"/>
        <v>3</v>
      </c>
      <c r="N15" s="38">
        <f t="shared" si="1"/>
        <v>2</v>
      </c>
      <c r="O15" s="38">
        <f t="shared" si="2"/>
        <v>16</v>
      </c>
      <c r="P15" s="6">
        <v>1</v>
      </c>
      <c r="Q15" s="6">
        <v>0</v>
      </c>
      <c r="R15" s="6"/>
      <c r="S15" s="6">
        <v>1</v>
      </c>
      <c r="T15" s="6">
        <v>0</v>
      </c>
      <c r="U15" s="6"/>
      <c r="V15" s="6">
        <v>5</v>
      </c>
      <c r="W15" s="6">
        <v>4</v>
      </c>
      <c r="X15" s="6"/>
    </row>
    <row r="16" spans="2:24" ht="15" thickBot="1" x14ac:dyDescent="0.4">
      <c r="B16" s="91"/>
      <c r="C16" s="58"/>
      <c r="D16" s="5" t="s">
        <v>15</v>
      </c>
      <c r="E16" s="6">
        <v>0</v>
      </c>
      <c r="F16" s="6">
        <v>3</v>
      </c>
      <c r="G16" s="6">
        <v>0</v>
      </c>
      <c r="H16" s="6">
        <v>0</v>
      </c>
      <c r="I16" s="6">
        <v>0</v>
      </c>
      <c r="J16" s="6">
        <v>3</v>
      </c>
      <c r="K16" s="6">
        <v>3</v>
      </c>
      <c r="L16" s="36">
        <v>0</v>
      </c>
      <c r="M16" s="38">
        <f t="shared" si="0"/>
        <v>6</v>
      </c>
      <c r="N16" s="38">
        <f t="shared" si="1"/>
        <v>6</v>
      </c>
      <c r="O16" s="38">
        <f t="shared" si="2"/>
        <v>0</v>
      </c>
      <c r="P16" s="6">
        <v>2</v>
      </c>
      <c r="Q16" s="6">
        <v>7</v>
      </c>
      <c r="R16" s="6"/>
      <c r="S16" s="6">
        <v>2</v>
      </c>
      <c r="T16" s="6">
        <v>8</v>
      </c>
      <c r="U16" s="6"/>
      <c r="V16" s="6">
        <v>10</v>
      </c>
      <c r="W16" s="6">
        <v>10</v>
      </c>
      <c r="X16" s="6"/>
    </row>
    <row r="17" spans="2:24" ht="31" customHeight="1" thickBot="1" x14ac:dyDescent="0.4">
      <c r="B17" s="91"/>
      <c r="C17" s="57" t="s">
        <v>16</v>
      </c>
      <c r="D17" s="41" t="s">
        <v>7</v>
      </c>
      <c r="E17" s="42">
        <f t="shared" ref="E17:K17" si="7">E18</f>
        <v>0</v>
      </c>
      <c r="F17" s="42">
        <f t="shared" si="7"/>
        <v>1</v>
      </c>
      <c r="G17" s="42">
        <f t="shared" si="7"/>
        <v>1</v>
      </c>
      <c r="H17" s="42">
        <f t="shared" si="7"/>
        <v>1</v>
      </c>
      <c r="I17" s="42">
        <f t="shared" si="7"/>
        <v>1</v>
      </c>
      <c r="J17" s="42">
        <f t="shared" si="7"/>
        <v>1</v>
      </c>
      <c r="K17" s="42">
        <f t="shared" si="7"/>
        <v>4</v>
      </c>
      <c r="L17" s="52">
        <f>L18</f>
        <v>2</v>
      </c>
      <c r="M17" s="38">
        <f t="shared" si="0"/>
        <v>3</v>
      </c>
      <c r="N17" s="38">
        <f t="shared" si="1"/>
        <v>6</v>
      </c>
      <c r="O17" s="38">
        <f t="shared" si="2"/>
        <v>4</v>
      </c>
      <c r="P17" s="42">
        <f>P18</f>
        <v>1</v>
      </c>
      <c r="Q17" s="42">
        <f t="shared" ref="Q17:S17" si="8">Q18</f>
        <v>0</v>
      </c>
      <c r="R17" s="42">
        <f t="shared" si="8"/>
        <v>0</v>
      </c>
      <c r="S17" s="42">
        <f t="shared" si="8"/>
        <v>1</v>
      </c>
      <c r="T17" s="42">
        <f>T18</f>
        <v>0</v>
      </c>
      <c r="U17" s="42">
        <f>U18</f>
        <v>0</v>
      </c>
      <c r="V17" s="42">
        <f t="shared" ref="V17" si="9">V18</f>
        <v>5</v>
      </c>
      <c r="W17" s="42">
        <f t="shared" ref="W17" si="10">W18</f>
        <v>8</v>
      </c>
      <c r="X17" s="42">
        <f t="shared" ref="X17" si="11">X18</f>
        <v>0</v>
      </c>
    </row>
    <row r="18" spans="2:24" ht="15" thickBot="1" x14ac:dyDescent="0.4">
      <c r="B18" s="82"/>
      <c r="C18" s="58"/>
      <c r="D18" s="25" t="s">
        <v>8</v>
      </c>
      <c r="E18" s="6">
        <v>0</v>
      </c>
      <c r="F18" s="4">
        <v>1</v>
      </c>
      <c r="G18" s="4">
        <v>1</v>
      </c>
      <c r="H18" s="34">
        <v>1</v>
      </c>
      <c r="I18" s="34">
        <v>1</v>
      </c>
      <c r="J18" s="34">
        <v>1</v>
      </c>
      <c r="K18" s="4">
        <v>4</v>
      </c>
      <c r="L18" s="38">
        <v>2</v>
      </c>
      <c r="M18" s="38">
        <f t="shared" si="0"/>
        <v>3</v>
      </c>
      <c r="N18" s="38">
        <f t="shared" si="1"/>
        <v>6</v>
      </c>
      <c r="O18" s="38">
        <f t="shared" si="2"/>
        <v>4</v>
      </c>
      <c r="P18" s="4">
        <v>1</v>
      </c>
      <c r="Q18" s="34">
        <v>0</v>
      </c>
      <c r="R18" s="34"/>
      <c r="S18" s="34">
        <v>1</v>
      </c>
      <c r="T18" s="34">
        <v>0</v>
      </c>
      <c r="U18" s="34"/>
      <c r="V18" s="34">
        <v>5</v>
      </c>
      <c r="W18" s="34">
        <f>SUM(F18, H18, K18, P18, S18)</f>
        <v>8</v>
      </c>
      <c r="X18" s="34"/>
    </row>
    <row r="19" spans="2:24" ht="15.5" x14ac:dyDescent="0.35">
      <c r="B19" s="26"/>
      <c r="L19" s="47"/>
      <c r="M19" s="47"/>
      <c r="N19" s="47"/>
    </row>
    <row r="20" spans="2:24" x14ac:dyDescent="0.35">
      <c r="B20" s="27"/>
      <c r="L20" s="47"/>
      <c r="M20" s="47"/>
      <c r="N20" s="47"/>
    </row>
    <row r="21" spans="2:24" ht="16" thickBot="1" x14ac:dyDescent="0.4">
      <c r="B21" s="26"/>
      <c r="L21" s="47"/>
      <c r="M21" s="47"/>
      <c r="N21" s="47"/>
    </row>
    <row r="22" spans="2:24" ht="15" thickBot="1" x14ac:dyDescent="0.4">
      <c r="B22" s="69" t="s">
        <v>0</v>
      </c>
      <c r="C22" s="70"/>
      <c r="D22" s="61" t="s">
        <v>1</v>
      </c>
      <c r="E22" s="79" t="s">
        <v>2</v>
      </c>
      <c r="F22" s="75">
        <v>2021</v>
      </c>
      <c r="G22" s="76"/>
      <c r="H22" s="75">
        <v>2022</v>
      </c>
      <c r="I22" s="76"/>
      <c r="J22" s="75">
        <v>2023</v>
      </c>
      <c r="K22" s="88"/>
      <c r="L22" s="88"/>
      <c r="M22" s="96" t="s">
        <v>56</v>
      </c>
      <c r="N22" s="96"/>
      <c r="O22" s="96"/>
      <c r="P22" s="88">
        <v>2024</v>
      </c>
      <c r="Q22" s="88"/>
      <c r="R22" s="76"/>
      <c r="S22" s="8"/>
      <c r="T22" s="20">
        <v>2025</v>
      </c>
      <c r="U22" s="21"/>
      <c r="V22" s="85" t="s">
        <v>46</v>
      </c>
      <c r="W22" s="86"/>
      <c r="X22" s="87"/>
    </row>
    <row r="23" spans="2:24" ht="15" customHeight="1" thickBot="1" x14ac:dyDescent="0.4">
      <c r="B23" s="71"/>
      <c r="C23" s="72"/>
      <c r="D23" s="62"/>
      <c r="E23" s="80"/>
      <c r="F23" s="1" t="s">
        <v>47</v>
      </c>
      <c r="G23" s="1" t="s">
        <v>48</v>
      </c>
      <c r="H23" s="1" t="s">
        <v>47</v>
      </c>
      <c r="I23" s="1" t="s">
        <v>48</v>
      </c>
      <c r="J23" s="1" t="s">
        <v>50</v>
      </c>
      <c r="K23" s="1" t="s">
        <v>51</v>
      </c>
      <c r="L23" s="50" t="s">
        <v>48</v>
      </c>
      <c r="M23" s="49" t="s">
        <v>57</v>
      </c>
      <c r="N23" s="49" t="s">
        <v>51</v>
      </c>
      <c r="O23" s="49" t="s">
        <v>49</v>
      </c>
      <c r="P23" s="1" t="s">
        <v>50</v>
      </c>
      <c r="Q23" s="1" t="s">
        <v>51</v>
      </c>
      <c r="R23" s="1" t="s">
        <v>48</v>
      </c>
      <c r="S23" s="1" t="s">
        <v>50</v>
      </c>
      <c r="T23" s="1" t="s">
        <v>51</v>
      </c>
      <c r="U23" s="1" t="s">
        <v>48</v>
      </c>
      <c r="V23" s="35" t="s">
        <v>52</v>
      </c>
      <c r="W23" s="35" t="s">
        <v>53</v>
      </c>
      <c r="X23" s="35" t="s">
        <v>49</v>
      </c>
    </row>
    <row r="24" spans="2:24" ht="24" customHeight="1" thickBot="1" x14ac:dyDescent="0.4">
      <c r="B24" s="83" t="s">
        <v>17</v>
      </c>
      <c r="C24" s="84"/>
      <c r="D24" s="84"/>
      <c r="E24" s="29">
        <v>3</v>
      </c>
      <c r="F24" s="29">
        <v>15</v>
      </c>
      <c r="G24" s="29">
        <v>19</v>
      </c>
      <c r="H24" s="109">
        <v>17</v>
      </c>
      <c r="I24" s="29">
        <f>I25</f>
        <v>33</v>
      </c>
      <c r="J24" s="29">
        <v>25</v>
      </c>
      <c r="K24" s="29">
        <v>24</v>
      </c>
      <c r="L24" s="29">
        <f>L25</f>
        <v>14</v>
      </c>
      <c r="M24" s="51">
        <f t="shared" si="0"/>
        <v>57</v>
      </c>
      <c r="N24" s="51">
        <f t="shared" si="1"/>
        <v>56</v>
      </c>
      <c r="O24" s="51">
        <f t="shared" si="2"/>
        <v>66</v>
      </c>
      <c r="P24" s="29">
        <f t="shared" ref="P24:X24" si="12">P25</f>
        <v>23</v>
      </c>
      <c r="Q24" s="29">
        <f t="shared" si="12"/>
        <v>20</v>
      </c>
      <c r="R24" s="29">
        <f t="shared" si="12"/>
        <v>0</v>
      </c>
      <c r="S24" s="29">
        <f t="shared" si="12"/>
        <v>23</v>
      </c>
      <c r="T24" s="29">
        <f t="shared" si="12"/>
        <v>23</v>
      </c>
      <c r="U24" s="29">
        <f t="shared" si="12"/>
        <v>0</v>
      </c>
      <c r="V24" s="29">
        <f t="shared" si="12"/>
        <v>101</v>
      </c>
      <c r="W24" s="29">
        <f t="shared" si="12"/>
        <v>100</v>
      </c>
      <c r="X24" s="29">
        <f t="shared" si="12"/>
        <v>0</v>
      </c>
    </row>
    <row r="25" spans="2:24" ht="24" customHeight="1" thickBot="1" x14ac:dyDescent="0.4">
      <c r="B25" s="77" t="s">
        <v>18</v>
      </c>
      <c r="C25" s="78"/>
      <c r="D25" s="78"/>
      <c r="E25" s="31">
        <v>3</v>
      </c>
      <c r="F25" s="31">
        <v>15</v>
      </c>
      <c r="G25" s="31">
        <v>19</v>
      </c>
      <c r="H25" s="31" t="s">
        <v>55</v>
      </c>
      <c r="I25" s="31">
        <f>SUM(I26,I28,I32,I35,I38)</f>
        <v>33</v>
      </c>
      <c r="J25" s="31">
        <v>25</v>
      </c>
      <c r="K25" s="31">
        <v>24</v>
      </c>
      <c r="L25" s="31">
        <f>SUM(L38, L35, L32, L28)</f>
        <v>14</v>
      </c>
      <c r="M25" s="45">
        <f t="shared" si="0"/>
        <v>40</v>
      </c>
      <c r="N25" s="45">
        <f t="shared" si="1"/>
        <v>39</v>
      </c>
      <c r="O25" s="45">
        <f t="shared" si="2"/>
        <v>66</v>
      </c>
      <c r="P25" s="31">
        <f>SUM(P38, P35, P32, P28)</f>
        <v>23</v>
      </c>
      <c r="Q25" s="31">
        <f t="shared" ref="Q25:S25" si="13">SUM(Q38, Q35, Q32, Q28)</f>
        <v>20</v>
      </c>
      <c r="R25" s="31">
        <f t="shared" si="13"/>
        <v>0</v>
      </c>
      <c r="S25" s="31">
        <f t="shared" si="13"/>
        <v>23</v>
      </c>
      <c r="T25" s="31">
        <f>SUM(T38, T35, T32, T28)</f>
        <v>23</v>
      </c>
      <c r="U25" s="31">
        <f>SUM(U38, U35, U32, U28)</f>
        <v>0</v>
      </c>
      <c r="V25" s="31">
        <f t="shared" ref="V25:X25" si="14">SUM(V38, V35, V32, V28)</f>
        <v>101</v>
      </c>
      <c r="W25" s="31">
        <f t="shared" si="14"/>
        <v>100</v>
      </c>
      <c r="X25" s="31">
        <f t="shared" si="14"/>
        <v>0</v>
      </c>
    </row>
    <row r="26" spans="2:24" ht="15" customHeight="1" thickBot="1" x14ac:dyDescent="0.4">
      <c r="B26" s="73" t="s">
        <v>5</v>
      </c>
      <c r="C26" s="57" t="s">
        <v>19</v>
      </c>
      <c r="D26" s="18" t="s">
        <v>7</v>
      </c>
      <c r="E26" s="11">
        <v>0</v>
      </c>
      <c r="F26" s="11" t="s">
        <v>54</v>
      </c>
      <c r="G26" s="11" t="s">
        <v>54</v>
      </c>
      <c r="H26" s="11" t="s">
        <v>54</v>
      </c>
      <c r="I26" s="11" t="s">
        <v>54</v>
      </c>
      <c r="J26" s="11" t="s">
        <v>54</v>
      </c>
      <c r="K26" s="11" t="s">
        <v>54</v>
      </c>
      <c r="L26" s="11" t="s">
        <v>54</v>
      </c>
      <c r="M26" s="38">
        <f t="shared" si="0"/>
        <v>0</v>
      </c>
      <c r="N26" s="38">
        <f t="shared" si="1"/>
        <v>0</v>
      </c>
      <c r="O26" s="38">
        <f t="shared" si="2"/>
        <v>0</v>
      </c>
      <c r="P26" s="11" t="s">
        <v>54</v>
      </c>
      <c r="Q26" s="11" t="s">
        <v>54</v>
      </c>
      <c r="R26" s="11" t="s">
        <v>54</v>
      </c>
      <c r="S26" s="11" t="s">
        <v>54</v>
      </c>
      <c r="T26" s="11" t="s">
        <v>54</v>
      </c>
      <c r="U26" s="11" t="s">
        <v>54</v>
      </c>
      <c r="V26" s="37">
        <v>2</v>
      </c>
      <c r="W26" s="37">
        <v>2</v>
      </c>
      <c r="X26" s="36"/>
    </row>
    <row r="27" spans="2:24" ht="15" customHeight="1" thickBot="1" x14ac:dyDescent="0.4">
      <c r="B27" s="74"/>
      <c r="C27" s="58"/>
      <c r="D27" s="13" t="s">
        <v>20</v>
      </c>
      <c r="E27" s="12">
        <v>0</v>
      </c>
      <c r="F27" s="12" t="s">
        <v>54</v>
      </c>
      <c r="G27" s="12" t="s">
        <v>54</v>
      </c>
      <c r="H27" s="12" t="s">
        <v>54</v>
      </c>
      <c r="I27" s="12" t="s">
        <v>54</v>
      </c>
      <c r="J27" s="12" t="s">
        <v>54</v>
      </c>
      <c r="K27" s="12" t="s">
        <v>54</v>
      </c>
      <c r="L27" s="12" t="s">
        <v>54</v>
      </c>
      <c r="M27" s="38">
        <f t="shared" si="0"/>
        <v>0</v>
      </c>
      <c r="N27" s="38">
        <f t="shared" si="1"/>
        <v>0</v>
      </c>
      <c r="O27" s="38">
        <f t="shared" si="2"/>
        <v>0</v>
      </c>
      <c r="P27" s="12" t="s">
        <v>54</v>
      </c>
      <c r="Q27" s="12" t="s">
        <v>54</v>
      </c>
      <c r="R27" s="12" t="s">
        <v>54</v>
      </c>
      <c r="S27" s="12" t="s">
        <v>54</v>
      </c>
      <c r="T27" s="12" t="s">
        <v>54</v>
      </c>
      <c r="U27" s="12" t="s">
        <v>54</v>
      </c>
      <c r="V27" s="6">
        <v>2</v>
      </c>
      <c r="W27" s="6">
        <v>2</v>
      </c>
      <c r="X27" s="6"/>
    </row>
    <row r="28" spans="2:24" ht="15" customHeight="1" thickBot="1" x14ac:dyDescent="0.4">
      <c r="B28" s="73" t="s">
        <v>13</v>
      </c>
      <c r="C28" s="57" t="s">
        <v>21</v>
      </c>
      <c r="D28" s="15" t="s">
        <v>7</v>
      </c>
      <c r="E28" s="38">
        <f t="shared" ref="E28:K28" si="15">SUM(E29:E31)</f>
        <v>0</v>
      </c>
      <c r="F28" s="38">
        <f t="shared" si="15"/>
        <v>2</v>
      </c>
      <c r="G28" s="38">
        <f t="shared" si="15"/>
        <v>2</v>
      </c>
      <c r="H28" s="38">
        <f t="shared" si="15"/>
        <v>2</v>
      </c>
      <c r="I28" s="38">
        <f t="shared" si="15"/>
        <v>12</v>
      </c>
      <c r="J28" s="38">
        <f t="shared" si="15"/>
        <v>3</v>
      </c>
      <c r="K28" s="38">
        <f t="shared" si="15"/>
        <v>2</v>
      </c>
      <c r="L28" s="38">
        <f>SUM(L29:L31)</f>
        <v>2</v>
      </c>
      <c r="M28" s="38">
        <f t="shared" si="0"/>
        <v>7</v>
      </c>
      <c r="N28" s="38">
        <f t="shared" si="1"/>
        <v>6</v>
      </c>
      <c r="O28" s="38">
        <f t="shared" si="2"/>
        <v>16</v>
      </c>
      <c r="P28" s="38">
        <f t="shared" ref="P28:X28" si="16">SUM(P29:P31)</f>
        <v>5</v>
      </c>
      <c r="Q28" s="38">
        <f t="shared" si="16"/>
        <v>5</v>
      </c>
      <c r="R28" s="38">
        <f t="shared" si="16"/>
        <v>0</v>
      </c>
      <c r="S28" s="38">
        <f t="shared" si="16"/>
        <v>6</v>
      </c>
      <c r="T28" s="38">
        <f t="shared" si="16"/>
        <v>6</v>
      </c>
      <c r="U28" s="38">
        <f t="shared" si="16"/>
        <v>0</v>
      </c>
      <c r="V28" s="38">
        <f t="shared" si="16"/>
        <v>16</v>
      </c>
      <c r="W28" s="38">
        <f t="shared" si="16"/>
        <v>15</v>
      </c>
      <c r="X28" s="38">
        <f t="shared" si="16"/>
        <v>0</v>
      </c>
    </row>
    <row r="29" spans="2:24" ht="21" customHeight="1" thickBot="1" x14ac:dyDescent="0.4">
      <c r="B29" s="67"/>
      <c r="C29" s="64"/>
      <c r="D29" s="13" t="s">
        <v>20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36">
        <v>1</v>
      </c>
      <c r="L29" s="36">
        <v>1</v>
      </c>
      <c r="M29" s="38">
        <f t="shared" si="0"/>
        <v>1</v>
      </c>
      <c r="N29" s="38">
        <f t="shared" si="1"/>
        <v>1</v>
      </c>
      <c r="O29" s="38">
        <f t="shared" si="2"/>
        <v>1</v>
      </c>
      <c r="P29" s="6">
        <v>3</v>
      </c>
      <c r="Q29" s="6">
        <f>1+2</f>
        <v>3</v>
      </c>
      <c r="R29" s="6"/>
      <c r="S29" s="6">
        <v>3</v>
      </c>
      <c r="T29" s="6">
        <f>1+2</f>
        <v>3</v>
      </c>
      <c r="U29" s="6"/>
      <c r="V29" s="9">
        <v>5</v>
      </c>
      <c r="W29" s="6">
        <v>5</v>
      </c>
      <c r="X29" s="6"/>
    </row>
    <row r="30" spans="2:24" ht="15" customHeight="1" thickBot="1" x14ac:dyDescent="0.4">
      <c r="B30" s="67"/>
      <c r="C30" s="64"/>
      <c r="D30" s="13" t="s">
        <v>15</v>
      </c>
      <c r="E30" s="12">
        <v>0</v>
      </c>
      <c r="F30" s="12">
        <v>2</v>
      </c>
      <c r="G30" s="12">
        <v>2</v>
      </c>
      <c r="H30" s="12">
        <v>2</v>
      </c>
      <c r="I30" s="12">
        <v>1</v>
      </c>
      <c r="J30" s="12">
        <v>2</v>
      </c>
      <c r="K30" s="36">
        <v>1</v>
      </c>
      <c r="L30" s="36">
        <v>1</v>
      </c>
      <c r="M30" s="38">
        <f t="shared" si="0"/>
        <v>6</v>
      </c>
      <c r="N30" s="38">
        <f t="shared" si="1"/>
        <v>5</v>
      </c>
      <c r="O30" s="38">
        <f t="shared" si="2"/>
        <v>4</v>
      </c>
      <c r="P30" s="6">
        <v>2</v>
      </c>
      <c r="Q30" s="6">
        <v>2</v>
      </c>
      <c r="R30" s="6"/>
      <c r="S30" s="6">
        <v>2</v>
      </c>
      <c r="T30" s="6">
        <v>2</v>
      </c>
      <c r="U30" s="6"/>
      <c r="V30" s="9">
        <v>10</v>
      </c>
      <c r="W30" s="6">
        <v>9</v>
      </c>
      <c r="X30" s="6"/>
    </row>
    <row r="31" spans="2:24" ht="15" customHeight="1" thickBot="1" x14ac:dyDescent="0.4">
      <c r="B31" s="67"/>
      <c r="C31" s="58"/>
      <c r="D31" s="13" t="s">
        <v>8</v>
      </c>
      <c r="E31" s="12">
        <v>0</v>
      </c>
      <c r="F31" s="12">
        <v>0</v>
      </c>
      <c r="G31" s="12">
        <v>0</v>
      </c>
      <c r="H31" s="12">
        <v>0</v>
      </c>
      <c r="I31" s="12">
        <v>11</v>
      </c>
      <c r="J31" s="12">
        <v>0</v>
      </c>
      <c r="K31" s="36">
        <v>0</v>
      </c>
      <c r="L31" s="36">
        <v>0</v>
      </c>
      <c r="M31" s="38">
        <f t="shared" si="0"/>
        <v>0</v>
      </c>
      <c r="N31" s="38">
        <f t="shared" si="1"/>
        <v>0</v>
      </c>
      <c r="O31" s="38">
        <f t="shared" si="2"/>
        <v>11</v>
      </c>
      <c r="P31" s="6">
        <v>0</v>
      </c>
      <c r="Q31" s="6">
        <v>0</v>
      </c>
      <c r="R31" s="6"/>
      <c r="S31" s="6">
        <v>1</v>
      </c>
      <c r="T31" s="6">
        <v>1</v>
      </c>
      <c r="U31" s="6"/>
      <c r="V31" s="6">
        <v>1</v>
      </c>
      <c r="W31" s="6">
        <v>1</v>
      </c>
      <c r="X31" s="6"/>
    </row>
    <row r="32" spans="2:24" ht="15" customHeight="1" thickBot="1" x14ac:dyDescent="0.4">
      <c r="B32" s="67"/>
      <c r="C32" s="57" t="s">
        <v>22</v>
      </c>
      <c r="D32" s="15" t="s">
        <v>7</v>
      </c>
      <c r="E32" s="38">
        <f t="shared" ref="E32:K32" si="17">SUM(E33:E34)</f>
        <v>0</v>
      </c>
      <c r="F32" s="38">
        <f t="shared" si="17"/>
        <v>2</v>
      </c>
      <c r="G32" s="38">
        <f t="shared" si="17"/>
        <v>2</v>
      </c>
      <c r="H32" s="38">
        <f t="shared" si="17"/>
        <v>2</v>
      </c>
      <c r="I32" s="38">
        <f t="shared" si="17"/>
        <v>3</v>
      </c>
      <c r="J32" s="38">
        <f t="shared" si="17"/>
        <v>2</v>
      </c>
      <c r="K32" s="38">
        <f t="shared" si="17"/>
        <v>2</v>
      </c>
      <c r="L32" s="38">
        <f>SUM(L33:L34)</f>
        <v>2</v>
      </c>
      <c r="M32" s="38">
        <f t="shared" si="0"/>
        <v>6</v>
      </c>
      <c r="N32" s="38">
        <f t="shared" si="1"/>
        <v>6</v>
      </c>
      <c r="O32" s="38">
        <f t="shared" si="2"/>
        <v>7</v>
      </c>
      <c r="P32" s="38">
        <f t="shared" ref="P32:X32" si="18">SUM(P33:P34)</f>
        <v>2</v>
      </c>
      <c r="Q32" s="38">
        <f t="shared" si="18"/>
        <v>2</v>
      </c>
      <c r="R32" s="38">
        <f t="shared" si="18"/>
        <v>0</v>
      </c>
      <c r="S32" s="38">
        <f t="shared" si="18"/>
        <v>1</v>
      </c>
      <c r="T32" s="38">
        <f t="shared" si="18"/>
        <v>1</v>
      </c>
      <c r="U32" s="38">
        <f t="shared" si="18"/>
        <v>0</v>
      </c>
      <c r="V32" s="38">
        <f t="shared" si="18"/>
        <v>9</v>
      </c>
      <c r="W32" s="38">
        <f t="shared" si="18"/>
        <v>9</v>
      </c>
      <c r="X32" s="38">
        <f t="shared" si="18"/>
        <v>0</v>
      </c>
    </row>
    <row r="33" spans="2:24" ht="15" customHeight="1" thickBot="1" x14ac:dyDescent="0.4">
      <c r="B33" s="67"/>
      <c r="C33" s="64"/>
      <c r="D33" s="13" t="s">
        <v>8</v>
      </c>
      <c r="E33" s="12">
        <v>0</v>
      </c>
      <c r="F33" s="12">
        <v>1</v>
      </c>
      <c r="G33" s="12">
        <v>1</v>
      </c>
      <c r="H33" s="12">
        <v>1</v>
      </c>
      <c r="I33" s="12">
        <v>1</v>
      </c>
      <c r="J33" s="12">
        <v>1</v>
      </c>
      <c r="K33" s="36">
        <v>1</v>
      </c>
      <c r="L33" s="36">
        <v>0</v>
      </c>
      <c r="M33" s="38">
        <f t="shared" si="0"/>
        <v>3</v>
      </c>
      <c r="N33" s="38">
        <f t="shared" si="1"/>
        <v>3</v>
      </c>
      <c r="O33" s="38">
        <f t="shared" si="2"/>
        <v>2</v>
      </c>
      <c r="P33" s="6">
        <v>1</v>
      </c>
      <c r="Q33" s="6">
        <v>1</v>
      </c>
      <c r="R33" s="6"/>
      <c r="S33" s="6">
        <v>1</v>
      </c>
      <c r="T33" s="6">
        <v>1</v>
      </c>
      <c r="U33" s="6"/>
      <c r="V33" s="6">
        <v>5</v>
      </c>
      <c r="W33" s="6">
        <v>5</v>
      </c>
      <c r="X33" s="6"/>
    </row>
    <row r="34" spans="2:24" ht="15" thickBot="1" x14ac:dyDescent="0.4">
      <c r="B34" s="67"/>
      <c r="C34" s="65"/>
      <c r="D34" s="13" t="s">
        <v>23</v>
      </c>
      <c r="E34" s="12">
        <v>0</v>
      </c>
      <c r="F34" s="12">
        <v>1</v>
      </c>
      <c r="G34" s="12">
        <v>1</v>
      </c>
      <c r="H34" s="12">
        <v>1</v>
      </c>
      <c r="I34" s="12">
        <v>2</v>
      </c>
      <c r="J34" s="12">
        <v>1</v>
      </c>
      <c r="K34" s="36">
        <v>1</v>
      </c>
      <c r="L34" s="36">
        <v>2</v>
      </c>
      <c r="M34" s="38">
        <f t="shared" si="0"/>
        <v>3</v>
      </c>
      <c r="N34" s="38">
        <f t="shared" si="1"/>
        <v>3</v>
      </c>
      <c r="O34" s="38">
        <f t="shared" si="2"/>
        <v>5</v>
      </c>
      <c r="P34" s="6">
        <v>1</v>
      </c>
      <c r="Q34" s="6">
        <v>1</v>
      </c>
      <c r="R34" s="6"/>
      <c r="S34" s="6">
        <v>0</v>
      </c>
      <c r="T34" s="6">
        <v>0</v>
      </c>
      <c r="U34" s="6"/>
      <c r="V34" s="6">
        <v>4</v>
      </c>
      <c r="W34" s="6">
        <v>4</v>
      </c>
      <c r="X34" s="6"/>
    </row>
    <row r="35" spans="2:24" ht="15" customHeight="1" thickBot="1" x14ac:dyDescent="0.4">
      <c r="B35" s="67"/>
      <c r="C35" s="63" t="s">
        <v>24</v>
      </c>
      <c r="D35" s="15" t="s">
        <v>7</v>
      </c>
      <c r="E35" s="38">
        <f t="shared" ref="E35:K35" si="19">SUM(E36:E37)</f>
        <v>3</v>
      </c>
      <c r="F35" s="38">
        <f t="shared" si="19"/>
        <v>9</v>
      </c>
      <c r="G35" s="38">
        <f t="shared" si="19"/>
        <v>9</v>
      </c>
      <c r="H35" s="38">
        <f t="shared" si="19"/>
        <v>9</v>
      </c>
      <c r="I35" s="38">
        <f t="shared" si="19"/>
        <v>14</v>
      </c>
      <c r="J35" s="38">
        <f t="shared" si="19"/>
        <v>9</v>
      </c>
      <c r="K35" s="38">
        <f t="shared" si="19"/>
        <v>9</v>
      </c>
      <c r="L35" s="38">
        <f>SUM(L36:L37)</f>
        <v>4</v>
      </c>
      <c r="M35" s="38">
        <f t="shared" si="0"/>
        <v>27</v>
      </c>
      <c r="N35" s="38">
        <f t="shared" si="1"/>
        <v>27</v>
      </c>
      <c r="O35" s="38">
        <f t="shared" si="2"/>
        <v>27</v>
      </c>
      <c r="P35" s="38">
        <f t="shared" ref="P35:X35" si="20">SUM(P36:P37)</f>
        <v>9</v>
      </c>
      <c r="Q35" s="38">
        <f t="shared" si="20"/>
        <v>5</v>
      </c>
      <c r="R35" s="38">
        <f t="shared" si="20"/>
        <v>0</v>
      </c>
      <c r="S35" s="38">
        <f t="shared" si="20"/>
        <v>9</v>
      </c>
      <c r="T35" s="38">
        <f t="shared" si="20"/>
        <v>7</v>
      </c>
      <c r="U35" s="38">
        <f t="shared" si="20"/>
        <v>0</v>
      </c>
      <c r="V35" s="38">
        <f t="shared" si="20"/>
        <v>45</v>
      </c>
      <c r="W35" s="38">
        <f t="shared" si="20"/>
        <v>45</v>
      </c>
      <c r="X35" s="38">
        <f t="shared" si="20"/>
        <v>0</v>
      </c>
    </row>
    <row r="36" spans="2:24" ht="15" customHeight="1" thickBot="1" x14ac:dyDescent="0.4">
      <c r="B36" s="67"/>
      <c r="C36" s="64"/>
      <c r="D36" s="13" t="s">
        <v>15</v>
      </c>
      <c r="E36" s="12">
        <v>0</v>
      </c>
      <c r="F36" s="12">
        <v>4</v>
      </c>
      <c r="G36" s="12">
        <v>0</v>
      </c>
      <c r="H36" s="12">
        <v>4</v>
      </c>
      <c r="I36" s="12">
        <v>6</v>
      </c>
      <c r="J36" s="12">
        <v>4</v>
      </c>
      <c r="K36" s="36">
        <v>4</v>
      </c>
      <c r="L36" s="36">
        <v>0</v>
      </c>
      <c r="M36" s="38">
        <f t="shared" si="0"/>
        <v>12</v>
      </c>
      <c r="N36" s="38">
        <f t="shared" si="1"/>
        <v>12</v>
      </c>
      <c r="O36" s="38">
        <f t="shared" si="2"/>
        <v>6</v>
      </c>
      <c r="P36" s="36">
        <v>4</v>
      </c>
      <c r="Q36" s="6">
        <v>2</v>
      </c>
      <c r="R36" s="6"/>
      <c r="S36" s="6">
        <v>4</v>
      </c>
      <c r="T36" s="6">
        <v>4</v>
      </c>
      <c r="U36" s="6"/>
      <c r="V36" s="6">
        <v>20</v>
      </c>
      <c r="W36" s="6">
        <v>20</v>
      </c>
      <c r="X36" s="6"/>
    </row>
    <row r="37" spans="2:24" ht="15" customHeight="1" thickBot="1" x14ac:dyDescent="0.4">
      <c r="B37" s="67"/>
      <c r="C37" s="65"/>
      <c r="D37" s="13" t="s">
        <v>8</v>
      </c>
      <c r="E37" s="12">
        <v>3</v>
      </c>
      <c r="F37" s="12">
        <v>5</v>
      </c>
      <c r="G37" s="12">
        <v>9</v>
      </c>
      <c r="H37" s="12">
        <v>5</v>
      </c>
      <c r="I37" s="12">
        <v>8</v>
      </c>
      <c r="J37" s="12">
        <v>5</v>
      </c>
      <c r="K37" s="36">
        <v>5</v>
      </c>
      <c r="L37" s="36">
        <v>4</v>
      </c>
      <c r="M37" s="38">
        <f t="shared" si="0"/>
        <v>15</v>
      </c>
      <c r="N37" s="38">
        <f t="shared" si="1"/>
        <v>15</v>
      </c>
      <c r="O37" s="38">
        <f t="shared" si="2"/>
        <v>21</v>
      </c>
      <c r="P37" s="36">
        <v>5</v>
      </c>
      <c r="Q37" s="6">
        <v>3</v>
      </c>
      <c r="R37" s="6"/>
      <c r="S37" s="6">
        <v>5</v>
      </c>
      <c r="T37" s="6">
        <v>3</v>
      </c>
      <c r="U37" s="6"/>
      <c r="V37" s="6">
        <v>25</v>
      </c>
      <c r="W37" s="6">
        <v>25</v>
      </c>
      <c r="X37" s="6"/>
    </row>
    <row r="38" spans="2:24" ht="15" customHeight="1" thickBot="1" x14ac:dyDescent="0.4">
      <c r="B38" s="67"/>
      <c r="C38" s="63" t="s">
        <v>25</v>
      </c>
      <c r="D38" s="15" t="s">
        <v>7</v>
      </c>
      <c r="E38" s="38">
        <f t="shared" ref="E38:K38" si="21">SUM(E39:E41)</f>
        <v>0</v>
      </c>
      <c r="F38" s="38">
        <f t="shared" si="21"/>
        <v>2</v>
      </c>
      <c r="G38" s="38">
        <f t="shared" si="21"/>
        <v>6</v>
      </c>
      <c r="H38" s="38">
        <f t="shared" si="21"/>
        <v>4</v>
      </c>
      <c r="I38" s="38">
        <f t="shared" si="21"/>
        <v>4</v>
      </c>
      <c r="J38" s="38">
        <f t="shared" si="21"/>
        <v>11</v>
      </c>
      <c r="K38" s="38">
        <f t="shared" si="21"/>
        <v>11</v>
      </c>
      <c r="L38" s="38">
        <f>SUM(L39:L41)</f>
        <v>6</v>
      </c>
      <c r="M38" s="38">
        <f t="shared" si="0"/>
        <v>17</v>
      </c>
      <c r="N38" s="38">
        <f t="shared" si="1"/>
        <v>17</v>
      </c>
      <c r="O38" s="38">
        <f t="shared" si="2"/>
        <v>16</v>
      </c>
      <c r="P38" s="38">
        <f t="shared" ref="P38:X38" si="22">SUM(P39:P41)</f>
        <v>7</v>
      </c>
      <c r="Q38" s="38">
        <f t="shared" si="22"/>
        <v>8</v>
      </c>
      <c r="R38" s="38">
        <f t="shared" si="22"/>
        <v>0</v>
      </c>
      <c r="S38" s="38">
        <f t="shared" si="22"/>
        <v>7</v>
      </c>
      <c r="T38" s="38">
        <f t="shared" si="22"/>
        <v>9</v>
      </c>
      <c r="U38" s="38">
        <f t="shared" si="22"/>
        <v>0</v>
      </c>
      <c r="V38" s="38">
        <f t="shared" si="22"/>
        <v>31</v>
      </c>
      <c r="W38" s="38">
        <f t="shared" si="22"/>
        <v>31</v>
      </c>
      <c r="X38" s="38">
        <f t="shared" si="22"/>
        <v>0</v>
      </c>
    </row>
    <row r="39" spans="2:24" ht="15" customHeight="1" thickBot="1" x14ac:dyDescent="0.4">
      <c r="B39" s="67"/>
      <c r="C39" s="64"/>
      <c r="D39" s="13" t="s">
        <v>8</v>
      </c>
      <c r="E39" s="12">
        <v>0</v>
      </c>
      <c r="F39" s="12">
        <v>0</v>
      </c>
      <c r="G39" s="12">
        <v>0</v>
      </c>
      <c r="H39" s="12">
        <v>2</v>
      </c>
      <c r="I39" s="12">
        <v>2</v>
      </c>
      <c r="J39" s="12">
        <v>2</v>
      </c>
      <c r="K39" s="36">
        <v>2</v>
      </c>
      <c r="L39" s="36">
        <v>2</v>
      </c>
      <c r="M39" s="46">
        <f t="shared" si="0"/>
        <v>4</v>
      </c>
      <c r="N39" s="46">
        <f t="shared" si="1"/>
        <v>4</v>
      </c>
      <c r="O39" s="46">
        <f t="shared" si="2"/>
        <v>4</v>
      </c>
      <c r="P39" s="36">
        <v>2</v>
      </c>
      <c r="Q39" s="6">
        <v>2</v>
      </c>
      <c r="R39" s="6"/>
      <c r="S39" s="6">
        <v>2</v>
      </c>
      <c r="T39" s="6">
        <v>0</v>
      </c>
      <c r="U39" s="6"/>
      <c r="V39" s="6">
        <v>8</v>
      </c>
      <c r="W39" s="6">
        <v>8</v>
      </c>
      <c r="X39" s="6"/>
    </row>
    <row r="40" spans="2:24" ht="15" customHeight="1" thickBot="1" x14ac:dyDescent="0.4">
      <c r="B40" s="67"/>
      <c r="C40" s="64"/>
      <c r="D40" s="13" t="s">
        <v>15</v>
      </c>
      <c r="E40" s="12">
        <v>0</v>
      </c>
      <c r="F40" s="12">
        <v>1</v>
      </c>
      <c r="G40" s="12">
        <v>6</v>
      </c>
      <c r="H40" s="12">
        <v>1</v>
      </c>
      <c r="I40" s="12">
        <v>0</v>
      </c>
      <c r="J40" s="12">
        <v>2</v>
      </c>
      <c r="K40" s="36">
        <v>2</v>
      </c>
      <c r="L40" s="56">
        <v>0</v>
      </c>
      <c r="M40" s="53">
        <f t="shared" si="0"/>
        <v>4</v>
      </c>
      <c r="N40" s="54">
        <f t="shared" si="1"/>
        <v>4</v>
      </c>
      <c r="O40" s="55">
        <f t="shared" si="2"/>
        <v>6</v>
      </c>
      <c r="P40" s="36">
        <v>1</v>
      </c>
      <c r="Q40" s="6">
        <v>0</v>
      </c>
      <c r="R40" s="6"/>
      <c r="S40" s="6">
        <v>1</v>
      </c>
      <c r="T40" s="6">
        <v>0</v>
      </c>
      <c r="U40" s="6"/>
      <c r="V40" s="6">
        <v>6</v>
      </c>
      <c r="W40" s="6">
        <v>6</v>
      </c>
      <c r="X40" s="6"/>
    </row>
    <row r="41" spans="2:24" ht="15" customHeight="1" thickBot="1" x14ac:dyDescent="0.4">
      <c r="B41" s="68"/>
      <c r="C41" s="65"/>
      <c r="D41" s="13" t="s">
        <v>20</v>
      </c>
      <c r="E41" s="12">
        <v>0</v>
      </c>
      <c r="F41" s="40">
        <v>1</v>
      </c>
      <c r="G41" s="12">
        <v>0</v>
      </c>
      <c r="H41" s="12">
        <v>1</v>
      </c>
      <c r="I41" s="12">
        <v>2</v>
      </c>
      <c r="J41" s="12">
        <v>7</v>
      </c>
      <c r="K41" s="36">
        <v>7</v>
      </c>
      <c r="L41" s="36">
        <v>4</v>
      </c>
      <c r="M41" s="53">
        <f t="shared" si="0"/>
        <v>9</v>
      </c>
      <c r="N41" s="54">
        <f t="shared" si="1"/>
        <v>9</v>
      </c>
      <c r="O41" s="55">
        <f t="shared" si="2"/>
        <v>6</v>
      </c>
      <c r="P41" s="36">
        <v>4</v>
      </c>
      <c r="Q41" s="6">
        <f>2+4</f>
        <v>6</v>
      </c>
      <c r="R41" s="6"/>
      <c r="S41" s="6">
        <v>4</v>
      </c>
      <c r="T41" s="6">
        <f>3+6</f>
        <v>9</v>
      </c>
      <c r="U41" s="6"/>
      <c r="V41" s="6">
        <v>17</v>
      </c>
      <c r="W41" s="6">
        <v>17</v>
      </c>
      <c r="X41" s="6"/>
    </row>
    <row r="42" spans="2:24" ht="15" customHeight="1" thickBot="1" x14ac:dyDescent="0.4">
      <c r="B42" s="22"/>
      <c r="C42" s="28"/>
      <c r="D42" s="28"/>
      <c r="E42" s="28"/>
      <c r="F42" s="28"/>
      <c r="G42" s="28"/>
      <c r="H42" s="17"/>
      <c r="I42" s="17"/>
      <c r="J42" s="17"/>
      <c r="K42" s="17"/>
      <c r="L42" s="48"/>
      <c r="M42" s="47"/>
      <c r="N42" s="47"/>
      <c r="O42" s="47"/>
      <c r="P42" s="17"/>
      <c r="Q42" s="17"/>
      <c r="R42" s="17"/>
      <c r="S42" s="17"/>
      <c r="T42" s="14"/>
      <c r="U42" s="14"/>
      <c r="V42" s="14"/>
      <c r="W42" s="14"/>
      <c r="X42" s="14"/>
    </row>
    <row r="43" spans="2:24" ht="15" customHeight="1" thickBot="1" x14ac:dyDescent="0.4">
      <c r="B43" s="69" t="s">
        <v>0</v>
      </c>
      <c r="C43" s="70"/>
      <c r="D43" s="61" t="s">
        <v>1</v>
      </c>
      <c r="E43" s="79" t="s">
        <v>2</v>
      </c>
      <c r="F43" s="75">
        <v>2021</v>
      </c>
      <c r="G43" s="76"/>
      <c r="H43" s="75">
        <v>2022</v>
      </c>
      <c r="I43" s="76"/>
      <c r="J43" s="75">
        <v>2023</v>
      </c>
      <c r="K43" s="88"/>
      <c r="L43" s="72"/>
      <c r="M43" s="97" t="s">
        <v>56</v>
      </c>
      <c r="N43" s="98"/>
      <c r="O43" s="99"/>
      <c r="P43" s="75">
        <v>2024</v>
      </c>
      <c r="Q43" s="88"/>
      <c r="R43" s="76"/>
      <c r="S43" s="8"/>
      <c r="T43" s="20">
        <v>2025</v>
      </c>
      <c r="U43" s="21"/>
      <c r="V43" s="85" t="s">
        <v>46</v>
      </c>
      <c r="W43" s="86"/>
      <c r="X43" s="87"/>
    </row>
    <row r="44" spans="2:24" ht="15" customHeight="1" thickBot="1" x14ac:dyDescent="0.4">
      <c r="B44" s="71"/>
      <c r="C44" s="72"/>
      <c r="D44" s="62"/>
      <c r="E44" s="80"/>
      <c r="F44" s="1" t="s">
        <v>47</v>
      </c>
      <c r="G44" s="1" t="s">
        <v>48</v>
      </c>
      <c r="H44" s="1" t="s">
        <v>47</v>
      </c>
      <c r="I44" s="1" t="s">
        <v>48</v>
      </c>
      <c r="J44" s="1" t="s">
        <v>50</v>
      </c>
      <c r="K44" s="1" t="s">
        <v>51</v>
      </c>
      <c r="L44" s="1" t="s">
        <v>48</v>
      </c>
      <c r="M44" s="35" t="s">
        <v>57</v>
      </c>
      <c r="N44" s="35" t="s">
        <v>51</v>
      </c>
      <c r="O44" s="35" t="s">
        <v>49</v>
      </c>
      <c r="P44" s="1" t="s">
        <v>50</v>
      </c>
      <c r="Q44" s="1" t="s">
        <v>51</v>
      </c>
      <c r="R44" s="1" t="s">
        <v>48</v>
      </c>
      <c r="S44" s="1" t="s">
        <v>50</v>
      </c>
      <c r="T44" s="1" t="s">
        <v>51</v>
      </c>
      <c r="U44" s="1" t="s">
        <v>48</v>
      </c>
      <c r="V44" s="35" t="s">
        <v>52</v>
      </c>
      <c r="W44" s="35" t="s">
        <v>53</v>
      </c>
      <c r="X44" s="35" t="s">
        <v>49</v>
      </c>
    </row>
    <row r="45" spans="2:24" ht="26.15" customHeight="1" thickBot="1" x14ac:dyDescent="0.4">
      <c r="B45" s="83" t="s">
        <v>26</v>
      </c>
      <c r="C45" s="84"/>
      <c r="D45" s="84"/>
      <c r="E45" s="29">
        <f t="shared" ref="E45:K45" si="23">SUM(E50, E46)</f>
        <v>4</v>
      </c>
      <c r="F45" s="29">
        <f t="shared" si="23"/>
        <v>10</v>
      </c>
      <c r="G45" s="29">
        <f t="shared" si="23"/>
        <v>11</v>
      </c>
      <c r="H45" s="29">
        <f t="shared" si="23"/>
        <v>4</v>
      </c>
      <c r="I45" s="29">
        <f t="shared" si="23"/>
        <v>38</v>
      </c>
      <c r="J45" s="29">
        <f t="shared" si="23"/>
        <v>4</v>
      </c>
      <c r="K45" s="29">
        <f t="shared" si="23"/>
        <v>4</v>
      </c>
      <c r="L45" s="29">
        <f>SUM(L50, L46)</f>
        <v>26</v>
      </c>
      <c r="M45" s="29">
        <f t="shared" si="0"/>
        <v>18</v>
      </c>
      <c r="N45" s="29">
        <f t="shared" si="1"/>
        <v>18</v>
      </c>
      <c r="O45" s="29">
        <f t="shared" si="2"/>
        <v>75</v>
      </c>
      <c r="P45" s="29">
        <f t="shared" ref="P45:X45" si="24">SUM(P50, P46)</f>
        <v>7</v>
      </c>
      <c r="Q45" s="29">
        <f t="shared" si="24"/>
        <v>7</v>
      </c>
      <c r="R45" s="29">
        <f t="shared" si="24"/>
        <v>0</v>
      </c>
      <c r="S45" s="29">
        <f t="shared" si="24"/>
        <v>7</v>
      </c>
      <c r="T45" s="29">
        <f t="shared" si="24"/>
        <v>5</v>
      </c>
      <c r="U45" s="29">
        <f t="shared" si="24"/>
        <v>0</v>
      </c>
      <c r="V45" s="29">
        <f t="shared" si="24"/>
        <v>32</v>
      </c>
      <c r="W45" s="29">
        <f t="shared" si="24"/>
        <v>0</v>
      </c>
      <c r="X45" s="29">
        <f t="shared" si="24"/>
        <v>0</v>
      </c>
    </row>
    <row r="46" spans="2:24" ht="22.5" customHeight="1" thickBot="1" x14ac:dyDescent="0.4">
      <c r="B46" s="59" t="s">
        <v>27</v>
      </c>
      <c r="C46" s="60"/>
      <c r="D46" s="60"/>
      <c r="E46" s="31">
        <f t="shared" ref="E46:K46" si="25">E47</f>
        <v>0</v>
      </c>
      <c r="F46" s="31">
        <f t="shared" si="25"/>
        <v>0</v>
      </c>
      <c r="G46" s="31">
        <f t="shared" si="25"/>
        <v>4</v>
      </c>
      <c r="H46" s="31">
        <f t="shared" si="25"/>
        <v>2</v>
      </c>
      <c r="I46" s="31">
        <f t="shared" si="25"/>
        <v>34</v>
      </c>
      <c r="J46" s="31">
        <f t="shared" si="25"/>
        <v>2</v>
      </c>
      <c r="K46" s="31">
        <f t="shared" si="25"/>
        <v>2</v>
      </c>
      <c r="L46" s="31">
        <f>L47</f>
        <v>22</v>
      </c>
      <c r="M46" s="45">
        <f t="shared" si="0"/>
        <v>4</v>
      </c>
      <c r="N46" s="45">
        <f t="shared" si="1"/>
        <v>4</v>
      </c>
      <c r="O46" s="45">
        <f t="shared" si="2"/>
        <v>60</v>
      </c>
      <c r="P46" s="31">
        <f t="shared" ref="P46:X46" si="26">P47</f>
        <v>5</v>
      </c>
      <c r="Q46" s="31">
        <f t="shared" si="26"/>
        <v>5</v>
      </c>
      <c r="R46" s="31">
        <f t="shared" si="26"/>
        <v>0</v>
      </c>
      <c r="S46" s="31">
        <f t="shared" si="26"/>
        <v>5</v>
      </c>
      <c r="T46" s="31">
        <f t="shared" si="26"/>
        <v>5</v>
      </c>
      <c r="U46" s="31">
        <f t="shared" si="26"/>
        <v>0</v>
      </c>
      <c r="V46" s="31">
        <f t="shared" si="26"/>
        <v>14</v>
      </c>
      <c r="W46" s="31">
        <f t="shared" si="26"/>
        <v>0</v>
      </c>
      <c r="X46" s="31">
        <f t="shared" si="26"/>
        <v>0</v>
      </c>
    </row>
    <row r="47" spans="2:24" ht="15" customHeight="1" thickBot="1" x14ac:dyDescent="0.4">
      <c r="B47" s="66" t="s">
        <v>13</v>
      </c>
      <c r="C47" s="63" t="s">
        <v>28</v>
      </c>
      <c r="D47" s="15" t="s">
        <v>7</v>
      </c>
      <c r="E47" s="38">
        <f t="shared" ref="E47:K47" si="27">SUM(E48:E49)</f>
        <v>0</v>
      </c>
      <c r="F47" s="38">
        <f t="shared" si="27"/>
        <v>0</v>
      </c>
      <c r="G47" s="38">
        <f t="shared" si="27"/>
        <v>4</v>
      </c>
      <c r="H47" s="38">
        <f t="shared" si="27"/>
        <v>2</v>
      </c>
      <c r="I47" s="38">
        <f t="shared" si="27"/>
        <v>34</v>
      </c>
      <c r="J47" s="38">
        <f t="shared" si="27"/>
        <v>2</v>
      </c>
      <c r="K47" s="38">
        <f t="shared" si="27"/>
        <v>2</v>
      </c>
      <c r="L47" s="38">
        <f>SUM(L48:L49)</f>
        <v>22</v>
      </c>
      <c r="M47" s="38">
        <f t="shared" si="0"/>
        <v>4</v>
      </c>
      <c r="N47" s="38">
        <f t="shared" si="1"/>
        <v>4</v>
      </c>
      <c r="O47" s="38">
        <f t="shared" si="2"/>
        <v>60</v>
      </c>
      <c r="P47" s="38">
        <f t="shared" ref="P47:X47" si="28">SUM(P48:P49)</f>
        <v>5</v>
      </c>
      <c r="Q47" s="38">
        <f t="shared" si="28"/>
        <v>5</v>
      </c>
      <c r="R47" s="38">
        <f t="shared" si="28"/>
        <v>0</v>
      </c>
      <c r="S47" s="38">
        <f t="shared" si="28"/>
        <v>5</v>
      </c>
      <c r="T47" s="38">
        <f t="shared" si="28"/>
        <v>5</v>
      </c>
      <c r="U47" s="38">
        <f t="shared" si="28"/>
        <v>0</v>
      </c>
      <c r="V47" s="38">
        <f t="shared" si="28"/>
        <v>14</v>
      </c>
      <c r="W47" s="38">
        <f t="shared" si="28"/>
        <v>0</v>
      </c>
      <c r="X47" s="38">
        <f t="shared" si="28"/>
        <v>0</v>
      </c>
    </row>
    <row r="48" spans="2:24" ht="15" customHeight="1" thickBot="1" x14ac:dyDescent="0.4">
      <c r="B48" s="67"/>
      <c r="C48" s="64"/>
      <c r="D48" s="13" t="s">
        <v>11</v>
      </c>
      <c r="E48" s="12">
        <v>0</v>
      </c>
      <c r="F48" s="12">
        <v>0</v>
      </c>
      <c r="G48" s="12">
        <v>4</v>
      </c>
      <c r="H48" s="12">
        <v>0</v>
      </c>
      <c r="I48" s="12">
        <v>0</v>
      </c>
      <c r="J48" s="12">
        <v>0</v>
      </c>
      <c r="K48" s="36">
        <v>0</v>
      </c>
      <c r="L48" s="36">
        <v>1</v>
      </c>
      <c r="M48" s="38">
        <f t="shared" si="0"/>
        <v>0</v>
      </c>
      <c r="N48" s="38">
        <f t="shared" si="1"/>
        <v>0</v>
      </c>
      <c r="O48" s="38">
        <f t="shared" si="2"/>
        <v>5</v>
      </c>
      <c r="P48" s="36">
        <v>3</v>
      </c>
      <c r="Q48" s="36">
        <v>3</v>
      </c>
      <c r="R48" s="6"/>
      <c r="S48" s="6">
        <v>3</v>
      </c>
      <c r="T48" s="6">
        <v>3</v>
      </c>
      <c r="U48" s="36"/>
      <c r="V48" s="6">
        <v>6</v>
      </c>
      <c r="W48" s="6"/>
      <c r="X48" s="6"/>
    </row>
    <row r="49" spans="2:32" ht="15" customHeight="1" thickBot="1" x14ac:dyDescent="0.4">
      <c r="B49" s="67"/>
      <c r="C49" s="64"/>
      <c r="D49" s="16" t="s">
        <v>8</v>
      </c>
      <c r="E49" s="12">
        <v>0</v>
      </c>
      <c r="F49" s="12">
        <v>0</v>
      </c>
      <c r="G49" s="12">
        <v>0</v>
      </c>
      <c r="H49" s="12">
        <v>2</v>
      </c>
      <c r="I49" s="12">
        <v>34</v>
      </c>
      <c r="J49" s="12">
        <v>2</v>
      </c>
      <c r="K49" s="36">
        <v>2</v>
      </c>
      <c r="L49" s="36">
        <v>21</v>
      </c>
      <c r="M49" s="38">
        <f t="shared" si="0"/>
        <v>4</v>
      </c>
      <c r="N49" s="38">
        <f t="shared" si="1"/>
        <v>4</v>
      </c>
      <c r="O49" s="38">
        <f t="shared" si="2"/>
        <v>55</v>
      </c>
      <c r="P49" s="36">
        <v>2</v>
      </c>
      <c r="Q49" s="36">
        <v>2</v>
      </c>
      <c r="R49" s="6"/>
      <c r="S49" s="6">
        <v>2</v>
      </c>
      <c r="T49" s="6">
        <v>2</v>
      </c>
      <c r="U49" s="36"/>
      <c r="V49" s="6">
        <v>8</v>
      </c>
      <c r="W49" s="6"/>
      <c r="X49" s="6"/>
    </row>
    <row r="50" spans="2:32" ht="24.65" customHeight="1" thickBot="1" x14ac:dyDescent="0.4">
      <c r="B50" s="104" t="s">
        <v>29</v>
      </c>
      <c r="C50" s="105"/>
      <c r="D50" s="106"/>
      <c r="E50" s="31">
        <f t="shared" ref="E50:H50" si="29">E51</f>
        <v>4</v>
      </c>
      <c r="F50" s="31">
        <f t="shared" si="29"/>
        <v>10</v>
      </c>
      <c r="G50" s="31">
        <f t="shared" si="29"/>
        <v>7</v>
      </c>
      <c r="H50" s="31">
        <f t="shared" si="29"/>
        <v>2</v>
      </c>
      <c r="I50" s="31">
        <f>I51</f>
        <v>4</v>
      </c>
      <c r="J50" s="31">
        <f>J51</f>
        <v>2</v>
      </c>
      <c r="K50" s="31">
        <f>K51</f>
        <v>2</v>
      </c>
      <c r="L50" s="31">
        <f>L51</f>
        <v>4</v>
      </c>
      <c r="M50" s="45">
        <f t="shared" si="0"/>
        <v>14</v>
      </c>
      <c r="N50" s="45">
        <f t="shared" si="1"/>
        <v>14</v>
      </c>
      <c r="O50" s="45">
        <f t="shared" si="2"/>
        <v>15</v>
      </c>
      <c r="P50" s="31">
        <f t="shared" ref="P50:W50" si="30">P51</f>
        <v>2</v>
      </c>
      <c r="Q50" s="31">
        <f t="shared" si="30"/>
        <v>2</v>
      </c>
      <c r="R50" s="31">
        <f t="shared" si="30"/>
        <v>0</v>
      </c>
      <c r="S50" s="31">
        <f t="shared" si="30"/>
        <v>2</v>
      </c>
      <c r="T50" s="31">
        <f t="shared" si="30"/>
        <v>0</v>
      </c>
      <c r="U50" s="31">
        <f t="shared" si="30"/>
        <v>0</v>
      </c>
      <c r="V50" s="31">
        <f t="shared" si="30"/>
        <v>18</v>
      </c>
      <c r="W50" s="31">
        <f t="shared" si="30"/>
        <v>0</v>
      </c>
      <c r="X50" s="10"/>
    </row>
    <row r="51" spans="2:32" ht="15" customHeight="1" thickBot="1" x14ac:dyDescent="0.4">
      <c r="B51" s="66" t="s">
        <v>13</v>
      </c>
      <c r="C51" s="63" t="s">
        <v>30</v>
      </c>
      <c r="D51" s="15" t="s">
        <v>7</v>
      </c>
      <c r="E51" s="36">
        <f t="shared" ref="E51:K51" si="31">E52</f>
        <v>4</v>
      </c>
      <c r="F51" s="36">
        <f t="shared" si="31"/>
        <v>10</v>
      </c>
      <c r="G51" s="36">
        <f t="shared" si="31"/>
        <v>7</v>
      </c>
      <c r="H51" s="36">
        <f t="shared" si="31"/>
        <v>2</v>
      </c>
      <c r="I51" s="36">
        <f t="shared" si="31"/>
        <v>4</v>
      </c>
      <c r="J51" s="36">
        <f t="shared" si="31"/>
        <v>2</v>
      </c>
      <c r="K51" s="36">
        <f t="shared" si="31"/>
        <v>2</v>
      </c>
      <c r="L51" s="36">
        <f>L52</f>
        <v>4</v>
      </c>
      <c r="M51" s="46">
        <f>SUM(F51, H51, J51)</f>
        <v>14</v>
      </c>
      <c r="N51" s="46">
        <f t="shared" si="1"/>
        <v>14</v>
      </c>
      <c r="O51" s="46">
        <f t="shared" si="2"/>
        <v>15</v>
      </c>
      <c r="P51" s="36">
        <f t="shared" ref="P51:X51" si="32">P52</f>
        <v>2</v>
      </c>
      <c r="Q51" s="36">
        <f t="shared" si="32"/>
        <v>2</v>
      </c>
      <c r="R51" s="36">
        <f t="shared" si="32"/>
        <v>0</v>
      </c>
      <c r="S51" s="36">
        <f t="shared" si="32"/>
        <v>2</v>
      </c>
      <c r="T51" s="36">
        <f t="shared" si="32"/>
        <v>0</v>
      </c>
      <c r="U51" s="36">
        <f t="shared" si="32"/>
        <v>0</v>
      </c>
      <c r="V51" s="36">
        <f t="shared" si="32"/>
        <v>18</v>
      </c>
      <c r="W51" s="36">
        <f t="shared" si="32"/>
        <v>0</v>
      </c>
      <c r="X51" s="36">
        <f t="shared" si="32"/>
        <v>0</v>
      </c>
    </row>
    <row r="52" spans="2:32" ht="15" thickBot="1" x14ac:dyDescent="0.4">
      <c r="B52" s="68"/>
      <c r="C52" s="58"/>
      <c r="D52" s="13" t="s">
        <v>23</v>
      </c>
      <c r="E52" s="12">
        <v>4</v>
      </c>
      <c r="F52" s="12">
        <v>10</v>
      </c>
      <c r="G52" s="12">
        <v>7</v>
      </c>
      <c r="H52" s="12">
        <v>2</v>
      </c>
      <c r="I52" s="12">
        <v>4</v>
      </c>
      <c r="J52" s="12">
        <v>2</v>
      </c>
      <c r="K52" s="36">
        <v>2</v>
      </c>
      <c r="L52" s="36">
        <v>4</v>
      </c>
      <c r="M52" s="53">
        <f t="shared" si="0"/>
        <v>14</v>
      </c>
      <c r="N52" s="54">
        <f t="shared" si="1"/>
        <v>14</v>
      </c>
      <c r="O52" s="55">
        <f t="shared" si="2"/>
        <v>15</v>
      </c>
      <c r="P52" s="36">
        <v>2</v>
      </c>
      <c r="Q52" s="36">
        <v>2</v>
      </c>
      <c r="R52" s="6"/>
      <c r="S52" s="6">
        <v>2</v>
      </c>
      <c r="T52" s="6">
        <v>0</v>
      </c>
      <c r="U52" s="36"/>
      <c r="V52" s="6">
        <v>18</v>
      </c>
      <c r="W52" s="6"/>
      <c r="X52" s="43"/>
    </row>
    <row r="53" spans="2:32" ht="15" thickBot="1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47"/>
      <c r="N53" s="47"/>
      <c r="O53" s="4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2:32" ht="15" customHeight="1" thickBot="1" x14ac:dyDescent="0.4">
      <c r="B54" s="69" t="s">
        <v>0</v>
      </c>
      <c r="C54" s="70"/>
      <c r="D54" s="61" t="s">
        <v>1</v>
      </c>
      <c r="E54" s="79" t="s">
        <v>2</v>
      </c>
      <c r="F54" s="75">
        <v>2021</v>
      </c>
      <c r="G54" s="76"/>
      <c r="H54" s="75">
        <v>2022</v>
      </c>
      <c r="I54" s="76"/>
      <c r="J54" s="75">
        <v>2023</v>
      </c>
      <c r="K54" s="88"/>
      <c r="L54" s="76"/>
      <c r="M54" s="97" t="s">
        <v>56</v>
      </c>
      <c r="N54" s="98"/>
      <c r="O54" s="99"/>
      <c r="P54" s="75">
        <v>2024</v>
      </c>
      <c r="Q54" s="88"/>
      <c r="R54" s="76"/>
      <c r="S54" s="8"/>
      <c r="T54" s="20">
        <v>2025</v>
      </c>
      <c r="U54" s="21"/>
      <c r="V54" s="85" t="s">
        <v>46</v>
      </c>
      <c r="W54" s="86"/>
      <c r="X54" s="87"/>
    </row>
    <row r="55" spans="2:32" ht="15" customHeight="1" thickBot="1" x14ac:dyDescent="0.4">
      <c r="B55" s="71"/>
      <c r="C55" s="72"/>
      <c r="D55" s="62"/>
      <c r="E55" s="80"/>
      <c r="F55" s="1" t="s">
        <v>47</v>
      </c>
      <c r="G55" s="1" t="s">
        <v>48</v>
      </c>
      <c r="H55" s="1" t="s">
        <v>47</v>
      </c>
      <c r="I55" s="1" t="s">
        <v>48</v>
      </c>
      <c r="J55" s="1" t="s">
        <v>50</v>
      </c>
      <c r="K55" s="1" t="s">
        <v>51</v>
      </c>
      <c r="L55" s="1" t="s">
        <v>48</v>
      </c>
      <c r="M55" s="35" t="s">
        <v>57</v>
      </c>
      <c r="N55" s="35" t="s">
        <v>51</v>
      </c>
      <c r="O55" s="35" t="s">
        <v>49</v>
      </c>
      <c r="P55" s="1" t="s">
        <v>50</v>
      </c>
      <c r="Q55" s="1" t="s">
        <v>51</v>
      </c>
      <c r="R55" s="1" t="s">
        <v>48</v>
      </c>
      <c r="S55" s="1" t="s">
        <v>50</v>
      </c>
      <c r="T55" s="1" t="s">
        <v>51</v>
      </c>
      <c r="U55" s="1" t="s">
        <v>48</v>
      </c>
      <c r="V55" s="35" t="s">
        <v>52</v>
      </c>
      <c r="W55" s="35" t="s">
        <v>53</v>
      </c>
      <c r="X55" s="35" t="s">
        <v>49</v>
      </c>
    </row>
    <row r="56" spans="2:32" ht="22.5" customHeight="1" thickBot="1" x14ac:dyDescent="0.4">
      <c r="B56" s="83" t="s">
        <v>31</v>
      </c>
      <c r="C56" s="84"/>
      <c r="D56" s="84"/>
      <c r="E56" s="29">
        <f t="shared" ref="E56:K56" si="33">SUM(E57, E60)</f>
        <v>134</v>
      </c>
      <c r="F56" s="29">
        <f t="shared" si="33"/>
        <v>492</v>
      </c>
      <c r="G56" s="29">
        <f t="shared" si="33"/>
        <v>1379</v>
      </c>
      <c r="H56" s="29">
        <f t="shared" si="33"/>
        <v>332</v>
      </c>
      <c r="I56" s="29">
        <f t="shared" si="33"/>
        <v>535</v>
      </c>
      <c r="J56" s="29">
        <f t="shared" si="33"/>
        <v>332</v>
      </c>
      <c r="K56" s="29">
        <f t="shared" si="33"/>
        <v>407</v>
      </c>
      <c r="L56" s="29">
        <f>SUM(L57, L60)</f>
        <v>583</v>
      </c>
      <c r="M56" s="29">
        <f t="shared" si="0"/>
        <v>1156</v>
      </c>
      <c r="N56" s="29">
        <f t="shared" si="1"/>
        <v>1231</v>
      </c>
      <c r="O56" s="29">
        <f t="shared" si="2"/>
        <v>2497</v>
      </c>
      <c r="P56" s="29">
        <f t="shared" ref="P56:W56" si="34">SUM(P57, P60)</f>
        <v>322</v>
      </c>
      <c r="Q56" s="29">
        <f t="shared" si="34"/>
        <v>100</v>
      </c>
      <c r="R56" s="29">
        <f t="shared" si="34"/>
        <v>0</v>
      </c>
      <c r="S56" s="29">
        <f t="shared" si="34"/>
        <v>322</v>
      </c>
      <c r="T56" s="29">
        <f t="shared" si="34"/>
        <v>257</v>
      </c>
      <c r="U56" s="29">
        <f t="shared" si="34"/>
        <v>0</v>
      </c>
      <c r="V56" s="29">
        <f t="shared" si="34"/>
        <v>1800</v>
      </c>
      <c r="W56" s="29">
        <f t="shared" si="34"/>
        <v>1800</v>
      </c>
      <c r="X56" s="29">
        <f>SUM(X57, X60)</f>
        <v>0</v>
      </c>
    </row>
    <row r="57" spans="2:32" ht="25" customHeight="1" thickBot="1" x14ac:dyDescent="0.4">
      <c r="B57" s="59" t="s">
        <v>32</v>
      </c>
      <c r="C57" s="60"/>
      <c r="D57" s="60"/>
      <c r="E57" s="31">
        <f t="shared" ref="E57:K57" si="35">E58</f>
        <v>0</v>
      </c>
      <c r="F57" s="31">
        <f t="shared" si="35"/>
        <v>72</v>
      </c>
      <c r="G57" s="31">
        <f t="shared" si="35"/>
        <v>238</v>
      </c>
      <c r="H57" s="31">
        <f t="shared" si="35"/>
        <v>72</v>
      </c>
      <c r="I57" s="31">
        <f t="shared" si="35"/>
        <v>113</v>
      </c>
      <c r="J57" s="31">
        <f t="shared" si="35"/>
        <v>72</v>
      </c>
      <c r="K57" s="31">
        <f t="shared" si="35"/>
        <v>72</v>
      </c>
      <c r="L57" s="31">
        <f>L58</f>
        <v>15</v>
      </c>
      <c r="M57" s="45">
        <f t="shared" si="0"/>
        <v>216</v>
      </c>
      <c r="N57" s="45">
        <f t="shared" si="1"/>
        <v>216</v>
      </c>
      <c r="O57" s="45">
        <f t="shared" si="2"/>
        <v>366</v>
      </c>
      <c r="P57" s="31">
        <f t="shared" ref="P57:X57" si="36">P58</f>
        <v>72</v>
      </c>
      <c r="Q57" s="31">
        <f t="shared" si="36"/>
        <v>0</v>
      </c>
      <c r="R57" s="31">
        <f t="shared" si="36"/>
        <v>0</v>
      </c>
      <c r="S57" s="31">
        <f t="shared" si="36"/>
        <v>72</v>
      </c>
      <c r="T57" s="31">
        <f t="shared" si="36"/>
        <v>0</v>
      </c>
      <c r="U57" s="31">
        <f t="shared" si="36"/>
        <v>0</v>
      </c>
      <c r="V57" s="31">
        <f t="shared" si="36"/>
        <v>360</v>
      </c>
      <c r="W57" s="31">
        <f t="shared" si="36"/>
        <v>360</v>
      </c>
      <c r="X57" s="31">
        <f t="shared" si="36"/>
        <v>0</v>
      </c>
    </row>
    <row r="58" spans="2:32" ht="15" customHeight="1" thickBot="1" x14ac:dyDescent="0.4">
      <c r="B58" s="66" t="s">
        <v>13</v>
      </c>
      <c r="C58" s="63" t="s">
        <v>33</v>
      </c>
      <c r="D58" s="15" t="s">
        <v>7</v>
      </c>
      <c r="E58" s="36">
        <f t="shared" ref="E58:K58" si="37">E59</f>
        <v>0</v>
      </c>
      <c r="F58" s="36">
        <f t="shared" si="37"/>
        <v>72</v>
      </c>
      <c r="G58" s="36">
        <f t="shared" si="37"/>
        <v>238</v>
      </c>
      <c r="H58" s="36">
        <f t="shared" si="37"/>
        <v>72</v>
      </c>
      <c r="I58" s="36">
        <f t="shared" si="37"/>
        <v>113</v>
      </c>
      <c r="J58" s="36">
        <f t="shared" si="37"/>
        <v>72</v>
      </c>
      <c r="K58" s="36">
        <f t="shared" si="37"/>
        <v>72</v>
      </c>
      <c r="L58" s="36">
        <f>L59</f>
        <v>15</v>
      </c>
      <c r="M58" s="38">
        <f t="shared" si="0"/>
        <v>216</v>
      </c>
      <c r="N58" s="38">
        <f t="shared" si="1"/>
        <v>216</v>
      </c>
      <c r="O58" s="38">
        <f t="shared" si="2"/>
        <v>366</v>
      </c>
      <c r="P58" s="36">
        <f>P59</f>
        <v>72</v>
      </c>
      <c r="Q58" s="36">
        <f t="shared" ref="Q58:S58" si="38">Q59</f>
        <v>0</v>
      </c>
      <c r="R58" s="36">
        <f t="shared" si="38"/>
        <v>0</v>
      </c>
      <c r="S58" s="36">
        <f t="shared" si="38"/>
        <v>72</v>
      </c>
      <c r="T58" s="36">
        <f>T59</f>
        <v>0</v>
      </c>
      <c r="U58" s="36">
        <f>U59</f>
        <v>0</v>
      </c>
      <c r="V58" s="36">
        <f t="shared" ref="V58" si="39">V59</f>
        <v>360</v>
      </c>
      <c r="W58" s="36">
        <f t="shared" ref="W58" si="40">W59</f>
        <v>360</v>
      </c>
      <c r="X58" s="36">
        <f t="shared" ref="X58" si="41">X59</f>
        <v>0</v>
      </c>
    </row>
    <row r="59" spans="2:32" ht="15" customHeight="1" thickBot="1" x14ac:dyDescent="0.4">
      <c r="B59" s="68"/>
      <c r="C59" s="65"/>
      <c r="D59" s="13" t="s">
        <v>8</v>
      </c>
      <c r="E59" s="12">
        <v>0</v>
      </c>
      <c r="F59" s="12">
        <v>72</v>
      </c>
      <c r="G59" s="12">
        <v>238</v>
      </c>
      <c r="H59" s="12">
        <v>72</v>
      </c>
      <c r="I59" s="12">
        <v>113</v>
      </c>
      <c r="J59" s="12">
        <v>72</v>
      </c>
      <c r="K59" s="36">
        <v>72</v>
      </c>
      <c r="L59" s="36">
        <v>15</v>
      </c>
      <c r="M59" s="38">
        <f t="shared" si="0"/>
        <v>216</v>
      </c>
      <c r="N59" s="38">
        <f t="shared" si="1"/>
        <v>216</v>
      </c>
      <c r="O59" s="38">
        <f t="shared" si="2"/>
        <v>366</v>
      </c>
      <c r="P59" s="36">
        <v>72</v>
      </c>
      <c r="Q59" s="36">
        <v>0</v>
      </c>
      <c r="R59" s="6"/>
      <c r="S59" s="36">
        <v>72</v>
      </c>
      <c r="T59" s="36">
        <v>0</v>
      </c>
      <c r="U59" s="36"/>
      <c r="V59" s="6">
        <v>360</v>
      </c>
      <c r="W59" s="6">
        <v>360</v>
      </c>
      <c r="X59" s="6"/>
    </row>
    <row r="60" spans="2:32" ht="24" customHeight="1" thickBot="1" x14ac:dyDescent="0.4">
      <c r="B60" s="59" t="s">
        <v>34</v>
      </c>
      <c r="C60" s="60"/>
      <c r="D60" s="60"/>
      <c r="E60" s="31">
        <f t="shared" ref="E60:K60" si="42">E61</f>
        <v>134</v>
      </c>
      <c r="F60" s="31">
        <f t="shared" si="42"/>
        <v>420</v>
      </c>
      <c r="G60" s="31">
        <f t="shared" si="42"/>
        <v>1141</v>
      </c>
      <c r="H60" s="31">
        <f t="shared" si="42"/>
        <v>260</v>
      </c>
      <c r="I60" s="31">
        <f t="shared" si="42"/>
        <v>422</v>
      </c>
      <c r="J60" s="31">
        <f t="shared" si="42"/>
        <v>260</v>
      </c>
      <c r="K60" s="31">
        <f t="shared" si="42"/>
        <v>335</v>
      </c>
      <c r="L60" s="31">
        <f>L61</f>
        <v>568</v>
      </c>
      <c r="M60" s="45">
        <f t="shared" si="0"/>
        <v>940</v>
      </c>
      <c r="N60" s="45">
        <f t="shared" si="1"/>
        <v>1015</v>
      </c>
      <c r="O60" s="45">
        <f t="shared" si="2"/>
        <v>2131</v>
      </c>
      <c r="P60" s="31">
        <f>P61</f>
        <v>250</v>
      </c>
      <c r="Q60" s="31">
        <f t="shared" ref="Q60:S60" si="43">Q61</f>
        <v>100</v>
      </c>
      <c r="R60" s="31">
        <f t="shared" si="43"/>
        <v>0</v>
      </c>
      <c r="S60" s="31">
        <f t="shared" si="43"/>
        <v>250</v>
      </c>
      <c r="T60" s="31">
        <f>T61</f>
        <v>257</v>
      </c>
      <c r="U60" s="31">
        <f>U61</f>
        <v>0</v>
      </c>
      <c r="V60" s="31">
        <f t="shared" ref="V60" si="44">V61</f>
        <v>1440</v>
      </c>
      <c r="W60" s="31">
        <f>W61</f>
        <v>1440</v>
      </c>
      <c r="X60" s="31">
        <f>X61</f>
        <v>0</v>
      </c>
    </row>
    <row r="61" spans="2:32" ht="15" customHeight="1" thickBot="1" x14ac:dyDescent="0.4">
      <c r="B61" s="66" t="s">
        <v>13</v>
      </c>
      <c r="C61" s="63" t="s">
        <v>35</v>
      </c>
      <c r="D61" s="15" t="s">
        <v>7</v>
      </c>
      <c r="E61" s="38">
        <f t="shared" ref="E61:K61" si="45">SUM(E62:E64)</f>
        <v>134</v>
      </c>
      <c r="F61" s="38">
        <f t="shared" si="45"/>
        <v>420</v>
      </c>
      <c r="G61" s="38">
        <f t="shared" si="45"/>
        <v>1141</v>
      </c>
      <c r="H61" s="38">
        <f t="shared" si="45"/>
        <v>260</v>
      </c>
      <c r="I61" s="38">
        <f t="shared" si="45"/>
        <v>422</v>
      </c>
      <c r="J61" s="38">
        <f t="shared" si="45"/>
        <v>260</v>
      </c>
      <c r="K61" s="38">
        <f t="shared" si="45"/>
        <v>335</v>
      </c>
      <c r="L61" s="38">
        <f>SUM(L62:L64)</f>
        <v>568</v>
      </c>
      <c r="M61" s="38">
        <f t="shared" si="0"/>
        <v>940</v>
      </c>
      <c r="N61" s="38">
        <f t="shared" si="1"/>
        <v>1015</v>
      </c>
      <c r="O61" s="38">
        <f t="shared" si="2"/>
        <v>2131</v>
      </c>
      <c r="P61" s="38">
        <f>SUM(P62:P64)</f>
        <v>250</v>
      </c>
      <c r="Q61" s="38">
        <f t="shared" ref="Q61:S61" si="46">SUM(Q62:Q64)</f>
        <v>100</v>
      </c>
      <c r="R61" s="38">
        <f t="shared" si="46"/>
        <v>0</v>
      </c>
      <c r="S61" s="38">
        <f t="shared" si="46"/>
        <v>250</v>
      </c>
      <c r="T61" s="38">
        <f>SUM(T62:T64)</f>
        <v>257</v>
      </c>
      <c r="U61" s="38">
        <f>SUM(U62:U64)</f>
        <v>0</v>
      </c>
      <c r="V61" s="38">
        <f t="shared" ref="V61" si="47">SUM(V62:V64)</f>
        <v>1440</v>
      </c>
      <c r="W61" s="38">
        <f t="shared" ref="W61" si="48">SUM(W62:W64)</f>
        <v>1440</v>
      </c>
      <c r="X61" s="38">
        <f t="shared" ref="X61" si="49">SUM(X62:X64)</f>
        <v>0</v>
      </c>
    </row>
    <row r="62" spans="2:32" ht="15" customHeight="1" thickBot="1" x14ac:dyDescent="0.4">
      <c r="B62" s="67"/>
      <c r="C62" s="64"/>
      <c r="D62" s="13" t="s">
        <v>20</v>
      </c>
      <c r="E62" s="12">
        <v>0</v>
      </c>
      <c r="F62" s="12">
        <v>20</v>
      </c>
      <c r="G62" s="12">
        <v>0</v>
      </c>
      <c r="H62" s="12">
        <v>35</v>
      </c>
      <c r="I62" s="12">
        <f>23+19</f>
        <v>42</v>
      </c>
      <c r="J62" s="12">
        <v>35</v>
      </c>
      <c r="K62" s="36">
        <v>35</v>
      </c>
      <c r="L62" s="36">
        <v>15</v>
      </c>
      <c r="M62" s="38">
        <f t="shared" si="0"/>
        <v>90</v>
      </c>
      <c r="N62" s="38">
        <f t="shared" si="1"/>
        <v>90</v>
      </c>
      <c r="O62" s="38">
        <f t="shared" si="2"/>
        <v>57</v>
      </c>
      <c r="P62" s="36">
        <v>25</v>
      </c>
      <c r="Q62" s="36">
        <f>15+10</f>
        <v>25</v>
      </c>
      <c r="R62" s="6"/>
      <c r="S62" s="6">
        <v>0</v>
      </c>
      <c r="T62" s="6">
        <f>15+42</f>
        <v>57</v>
      </c>
      <c r="U62" s="36"/>
      <c r="V62" s="6">
        <v>115</v>
      </c>
      <c r="W62" s="6">
        <v>115</v>
      </c>
      <c r="X62" s="6"/>
    </row>
    <row r="63" spans="2:32" ht="15" customHeight="1" thickBot="1" x14ac:dyDescent="0.4">
      <c r="B63" s="67"/>
      <c r="C63" s="64"/>
      <c r="D63" s="13" t="s">
        <v>15</v>
      </c>
      <c r="E63" s="12">
        <v>0</v>
      </c>
      <c r="F63" s="12">
        <v>250</v>
      </c>
      <c r="G63" s="12">
        <v>248</v>
      </c>
      <c r="H63" s="12">
        <v>75</v>
      </c>
      <c r="I63" s="12">
        <v>121</v>
      </c>
      <c r="J63" s="12">
        <v>75</v>
      </c>
      <c r="K63" s="36">
        <v>150</v>
      </c>
      <c r="L63" s="36">
        <v>115</v>
      </c>
      <c r="M63" s="46">
        <f t="shared" si="0"/>
        <v>400</v>
      </c>
      <c r="N63" s="46">
        <f t="shared" si="1"/>
        <v>475</v>
      </c>
      <c r="O63" s="46">
        <f t="shared" si="2"/>
        <v>484</v>
      </c>
      <c r="P63" s="36">
        <v>75</v>
      </c>
      <c r="Q63" s="36">
        <v>75</v>
      </c>
      <c r="R63" s="6"/>
      <c r="S63" s="6">
        <v>100</v>
      </c>
      <c r="T63" s="6">
        <v>200</v>
      </c>
      <c r="U63" s="36"/>
      <c r="V63" s="6">
        <v>575</v>
      </c>
      <c r="W63" s="6">
        <v>575</v>
      </c>
      <c r="X63" s="6"/>
    </row>
    <row r="64" spans="2:32" ht="15" customHeight="1" thickBot="1" x14ac:dyDescent="0.4">
      <c r="B64" s="68"/>
      <c r="C64" s="65"/>
      <c r="D64" s="13" t="s">
        <v>8</v>
      </c>
      <c r="E64" s="12">
        <v>134</v>
      </c>
      <c r="F64" s="12">
        <v>150</v>
      </c>
      <c r="G64" s="12">
        <v>893</v>
      </c>
      <c r="H64" s="12">
        <v>150</v>
      </c>
      <c r="I64" s="12">
        <v>259</v>
      </c>
      <c r="J64" s="12">
        <v>150</v>
      </c>
      <c r="K64" s="36">
        <v>150</v>
      </c>
      <c r="L64" s="36">
        <v>438</v>
      </c>
      <c r="M64" s="38">
        <f t="shared" si="0"/>
        <v>450</v>
      </c>
      <c r="N64" s="38">
        <f t="shared" si="1"/>
        <v>450</v>
      </c>
      <c r="O64" s="38">
        <f t="shared" si="2"/>
        <v>1590</v>
      </c>
      <c r="P64" s="36">
        <v>150</v>
      </c>
      <c r="Q64" s="36">
        <v>0</v>
      </c>
      <c r="R64" s="6"/>
      <c r="S64" s="6">
        <v>150</v>
      </c>
      <c r="T64" s="6">
        <v>0</v>
      </c>
      <c r="U64" s="36"/>
      <c r="V64" s="6">
        <v>750</v>
      </c>
      <c r="W64" s="6">
        <v>750</v>
      </c>
      <c r="X64" s="6"/>
    </row>
    <row r="65" spans="2:30" ht="15" thickBot="1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47"/>
      <c r="N65" s="47"/>
      <c r="O65" s="4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2:30" ht="15" customHeight="1" thickBot="1" x14ac:dyDescent="0.4">
      <c r="B66" s="69" t="s">
        <v>0</v>
      </c>
      <c r="C66" s="70"/>
      <c r="D66" s="61" t="s">
        <v>1</v>
      </c>
      <c r="E66" s="79" t="s">
        <v>2</v>
      </c>
      <c r="F66" s="75">
        <v>2021</v>
      </c>
      <c r="G66" s="76"/>
      <c r="H66" s="75">
        <v>2022</v>
      </c>
      <c r="I66" s="76"/>
      <c r="J66" s="75">
        <v>2023</v>
      </c>
      <c r="K66" s="88"/>
      <c r="L66" s="76"/>
      <c r="M66" s="101" t="s">
        <v>56</v>
      </c>
      <c r="N66" s="101"/>
      <c r="O66" s="101"/>
      <c r="P66" s="75">
        <v>2024</v>
      </c>
      <c r="Q66" s="88"/>
      <c r="R66" s="76"/>
      <c r="S66" s="8"/>
      <c r="T66" s="20">
        <v>2025</v>
      </c>
      <c r="U66" s="21"/>
      <c r="V66" s="85" t="s">
        <v>46</v>
      </c>
      <c r="W66" s="86"/>
      <c r="X66" s="87"/>
    </row>
    <row r="67" spans="2:30" ht="15" customHeight="1" thickBot="1" x14ac:dyDescent="0.4">
      <c r="B67" s="71"/>
      <c r="C67" s="72"/>
      <c r="D67" s="62"/>
      <c r="E67" s="80"/>
      <c r="F67" s="1" t="s">
        <v>47</v>
      </c>
      <c r="G67" s="1" t="s">
        <v>48</v>
      </c>
      <c r="H67" s="1" t="s">
        <v>47</v>
      </c>
      <c r="I67" s="1" t="s">
        <v>48</v>
      </c>
      <c r="J67" s="1" t="s">
        <v>50</v>
      </c>
      <c r="K67" s="1" t="s">
        <v>51</v>
      </c>
      <c r="L67" s="1" t="s">
        <v>48</v>
      </c>
      <c r="M67" s="35" t="s">
        <v>57</v>
      </c>
      <c r="N67" s="35" t="s">
        <v>51</v>
      </c>
      <c r="O67" s="35" t="s">
        <v>49</v>
      </c>
      <c r="P67" s="1" t="s">
        <v>50</v>
      </c>
      <c r="Q67" s="1" t="s">
        <v>51</v>
      </c>
      <c r="R67" s="1" t="s">
        <v>48</v>
      </c>
      <c r="S67" s="1" t="s">
        <v>50</v>
      </c>
      <c r="T67" s="1" t="s">
        <v>51</v>
      </c>
      <c r="U67" s="1" t="s">
        <v>48</v>
      </c>
      <c r="V67" s="35" t="s">
        <v>52</v>
      </c>
      <c r="W67" s="35" t="s">
        <v>53</v>
      </c>
      <c r="X67" s="35" t="s">
        <v>49</v>
      </c>
    </row>
    <row r="68" spans="2:30" ht="15" customHeight="1" thickBot="1" x14ac:dyDescent="0.4">
      <c r="B68" s="107" t="s">
        <v>58</v>
      </c>
      <c r="C68" s="108"/>
      <c r="D68" s="108"/>
      <c r="E68" s="29">
        <f t="shared" ref="E68:K68" si="50">E69</f>
        <v>0</v>
      </c>
      <c r="F68" s="29">
        <f t="shared" si="50"/>
        <v>1</v>
      </c>
      <c r="G68" s="29">
        <f t="shared" si="50"/>
        <v>3</v>
      </c>
      <c r="H68" s="29">
        <f t="shared" si="50"/>
        <v>2</v>
      </c>
      <c r="I68" s="29">
        <f t="shared" si="50"/>
        <v>7</v>
      </c>
      <c r="J68" s="29">
        <f t="shared" si="50"/>
        <v>3</v>
      </c>
      <c r="K68" s="29">
        <f t="shared" si="50"/>
        <v>6</v>
      </c>
      <c r="L68" s="29">
        <f>L69</f>
        <v>4</v>
      </c>
      <c r="M68" s="29">
        <f t="shared" si="0"/>
        <v>6</v>
      </c>
      <c r="N68" s="29">
        <f t="shared" si="1"/>
        <v>9</v>
      </c>
      <c r="O68" s="29">
        <f t="shared" si="2"/>
        <v>14</v>
      </c>
      <c r="P68" s="29">
        <f t="shared" ref="P68:X68" si="51">P69</f>
        <v>6</v>
      </c>
      <c r="Q68" s="29">
        <f t="shared" si="51"/>
        <v>6</v>
      </c>
      <c r="R68" s="29">
        <f t="shared" si="51"/>
        <v>0</v>
      </c>
      <c r="S68" s="29">
        <f t="shared" si="51"/>
        <v>5</v>
      </c>
      <c r="T68" s="29">
        <f t="shared" si="51"/>
        <v>4</v>
      </c>
      <c r="U68" s="29">
        <f t="shared" si="51"/>
        <v>0</v>
      </c>
      <c r="V68" s="29">
        <f t="shared" si="51"/>
        <v>17</v>
      </c>
      <c r="W68" s="29">
        <f t="shared" si="51"/>
        <v>20</v>
      </c>
      <c r="X68" s="29">
        <f t="shared" si="51"/>
        <v>0</v>
      </c>
    </row>
    <row r="69" spans="2:30" ht="15" customHeight="1" thickBot="1" x14ac:dyDescent="0.4">
      <c r="B69" s="59" t="s">
        <v>36</v>
      </c>
      <c r="C69" s="60"/>
      <c r="D69" s="60"/>
      <c r="E69" s="31">
        <f t="shared" ref="E69:K69" si="52">SUM(E73, E75, E70)</f>
        <v>0</v>
      </c>
      <c r="F69" s="31">
        <f t="shared" si="52"/>
        <v>1</v>
      </c>
      <c r="G69" s="31">
        <f t="shared" si="52"/>
        <v>3</v>
      </c>
      <c r="H69" s="31">
        <f t="shared" si="52"/>
        <v>2</v>
      </c>
      <c r="I69" s="31">
        <f t="shared" si="52"/>
        <v>7</v>
      </c>
      <c r="J69" s="31">
        <f t="shared" si="52"/>
        <v>3</v>
      </c>
      <c r="K69" s="31">
        <f t="shared" si="52"/>
        <v>6</v>
      </c>
      <c r="L69" s="31">
        <f>SUM(L73, L75, L70)</f>
        <v>4</v>
      </c>
      <c r="M69" s="45">
        <f t="shared" si="0"/>
        <v>6</v>
      </c>
      <c r="N69" s="45">
        <f t="shared" si="1"/>
        <v>9</v>
      </c>
      <c r="O69" s="45">
        <f t="shared" si="2"/>
        <v>14</v>
      </c>
      <c r="P69" s="31">
        <f t="shared" ref="P69:X69" si="53">SUM(P73, P75, P70)</f>
        <v>6</v>
      </c>
      <c r="Q69" s="31">
        <f t="shared" si="53"/>
        <v>6</v>
      </c>
      <c r="R69" s="31">
        <f t="shared" si="53"/>
        <v>0</v>
      </c>
      <c r="S69" s="31">
        <f t="shared" si="53"/>
        <v>5</v>
      </c>
      <c r="T69" s="31">
        <f t="shared" si="53"/>
        <v>4</v>
      </c>
      <c r="U69" s="31">
        <f t="shared" si="53"/>
        <v>0</v>
      </c>
      <c r="V69" s="31">
        <f t="shared" si="53"/>
        <v>17</v>
      </c>
      <c r="W69" s="31">
        <f t="shared" si="53"/>
        <v>20</v>
      </c>
      <c r="X69" s="31">
        <f t="shared" si="53"/>
        <v>0</v>
      </c>
    </row>
    <row r="70" spans="2:30" ht="15" customHeight="1" thickBot="1" x14ac:dyDescent="0.4">
      <c r="B70" s="66" t="s">
        <v>13</v>
      </c>
      <c r="C70" s="63" t="s">
        <v>37</v>
      </c>
      <c r="D70" s="15" t="s">
        <v>7</v>
      </c>
      <c r="E70" s="38">
        <f t="shared" ref="E70:K70" si="54">SUM(E71:E72)</f>
        <v>0</v>
      </c>
      <c r="F70" s="38">
        <f t="shared" si="54"/>
        <v>1</v>
      </c>
      <c r="G70" s="38">
        <f t="shared" si="54"/>
        <v>3</v>
      </c>
      <c r="H70" s="38">
        <f t="shared" si="54"/>
        <v>2</v>
      </c>
      <c r="I70" s="38">
        <f t="shared" si="54"/>
        <v>7</v>
      </c>
      <c r="J70" s="38">
        <f t="shared" si="54"/>
        <v>2</v>
      </c>
      <c r="K70" s="38">
        <f t="shared" si="54"/>
        <v>5</v>
      </c>
      <c r="L70" s="38">
        <f>SUM(L71:L72)</f>
        <v>3</v>
      </c>
      <c r="M70" s="38">
        <f t="shared" si="0"/>
        <v>5</v>
      </c>
      <c r="N70" s="38">
        <f t="shared" si="1"/>
        <v>8</v>
      </c>
      <c r="O70" s="38">
        <f t="shared" si="2"/>
        <v>13</v>
      </c>
      <c r="P70" s="38">
        <f t="shared" ref="P70:X70" si="55">SUM(P71:P72)</f>
        <v>3</v>
      </c>
      <c r="Q70" s="38">
        <f t="shared" si="55"/>
        <v>3</v>
      </c>
      <c r="R70" s="38">
        <f t="shared" si="55"/>
        <v>0</v>
      </c>
      <c r="S70" s="38">
        <f t="shared" si="55"/>
        <v>2</v>
      </c>
      <c r="T70" s="38">
        <f t="shared" si="55"/>
        <v>2</v>
      </c>
      <c r="U70" s="38">
        <f t="shared" si="55"/>
        <v>0</v>
      </c>
      <c r="V70" s="38">
        <f t="shared" si="55"/>
        <v>10</v>
      </c>
      <c r="W70" s="38">
        <f t="shared" si="55"/>
        <v>13</v>
      </c>
      <c r="X70" s="38">
        <f t="shared" si="55"/>
        <v>0</v>
      </c>
    </row>
    <row r="71" spans="2:30" ht="15" thickBot="1" x14ac:dyDescent="0.4">
      <c r="B71" s="67"/>
      <c r="C71" s="64"/>
      <c r="D71" s="13" t="s">
        <v>23</v>
      </c>
      <c r="E71" s="12">
        <v>0</v>
      </c>
      <c r="F71" s="12">
        <v>1</v>
      </c>
      <c r="G71" s="12">
        <v>2</v>
      </c>
      <c r="H71" s="12">
        <v>2</v>
      </c>
      <c r="I71" s="110">
        <v>4</v>
      </c>
      <c r="J71" s="12">
        <v>2</v>
      </c>
      <c r="K71" s="36">
        <v>2</v>
      </c>
      <c r="L71" s="36">
        <v>1</v>
      </c>
      <c r="M71" s="38">
        <f t="shared" ref="M71:M88" si="56">SUM(F71, H71, J71)</f>
        <v>5</v>
      </c>
      <c r="N71" s="38">
        <f t="shared" ref="N71:O88" si="57">SUM(F71, H71, K71)</f>
        <v>5</v>
      </c>
      <c r="O71" s="38">
        <f t="shared" si="57"/>
        <v>7</v>
      </c>
      <c r="P71" s="36">
        <v>2</v>
      </c>
      <c r="Q71" s="36">
        <v>2</v>
      </c>
      <c r="R71" s="6"/>
      <c r="S71" s="6">
        <v>1</v>
      </c>
      <c r="T71" s="6">
        <v>1</v>
      </c>
      <c r="U71" s="6"/>
      <c r="V71" s="6">
        <v>8</v>
      </c>
      <c r="W71" s="6">
        <v>8</v>
      </c>
      <c r="X71" s="6"/>
    </row>
    <row r="72" spans="2:30" ht="15" customHeight="1" thickBot="1" x14ac:dyDescent="0.4">
      <c r="B72" s="67"/>
      <c r="C72" s="65"/>
      <c r="D72" s="13" t="s">
        <v>11</v>
      </c>
      <c r="E72" s="12">
        <v>0</v>
      </c>
      <c r="F72" s="12">
        <v>0</v>
      </c>
      <c r="G72" s="12">
        <v>1</v>
      </c>
      <c r="H72" s="12">
        <v>0</v>
      </c>
      <c r="I72" s="12">
        <v>3</v>
      </c>
      <c r="J72" s="12">
        <v>0</v>
      </c>
      <c r="K72" s="36">
        <v>3</v>
      </c>
      <c r="L72" s="36">
        <v>2</v>
      </c>
      <c r="M72" s="38">
        <f t="shared" si="56"/>
        <v>0</v>
      </c>
      <c r="N72" s="38">
        <f t="shared" si="57"/>
        <v>3</v>
      </c>
      <c r="O72" s="38">
        <f t="shared" si="57"/>
        <v>6</v>
      </c>
      <c r="P72" s="36">
        <v>1</v>
      </c>
      <c r="Q72" s="36">
        <v>1</v>
      </c>
      <c r="R72" s="6"/>
      <c r="S72" s="6">
        <v>1</v>
      </c>
      <c r="T72" s="6">
        <v>1</v>
      </c>
      <c r="U72" s="6"/>
      <c r="V72" s="6">
        <v>2</v>
      </c>
      <c r="W72" s="6">
        <v>5</v>
      </c>
      <c r="X72" s="6"/>
    </row>
    <row r="73" spans="2:30" ht="16.5" customHeight="1" thickBot="1" x14ac:dyDescent="0.4">
      <c r="B73" s="67"/>
      <c r="C73" s="63" t="s">
        <v>38</v>
      </c>
      <c r="D73" s="15" t="s">
        <v>7</v>
      </c>
      <c r="E73" s="38">
        <f t="shared" ref="E73:K73" si="58">E74</f>
        <v>0</v>
      </c>
      <c r="F73" s="38">
        <f t="shared" si="58"/>
        <v>0</v>
      </c>
      <c r="G73" s="38">
        <f t="shared" si="58"/>
        <v>0</v>
      </c>
      <c r="H73" s="38">
        <f t="shared" si="58"/>
        <v>0</v>
      </c>
      <c r="I73" s="38">
        <f t="shared" si="58"/>
        <v>0</v>
      </c>
      <c r="J73" s="38">
        <f t="shared" si="58"/>
        <v>1</v>
      </c>
      <c r="K73" s="38">
        <f t="shared" si="58"/>
        <v>1</v>
      </c>
      <c r="L73" s="38">
        <f>L74</f>
        <v>1</v>
      </c>
      <c r="M73" s="38">
        <f t="shared" si="56"/>
        <v>1</v>
      </c>
      <c r="N73" s="38">
        <f t="shared" si="57"/>
        <v>1</v>
      </c>
      <c r="O73" s="38">
        <f t="shared" si="57"/>
        <v>1</v>
      </c>
      <c r="P73" s="38">
        <f t="shared" ref="P73:X73" si="59">P74</f>
        <v>2</v>
      </c>
      <c r="Q73" s="38">
        <f t="shared" si="59"/>
        <v>2</v>
      </c>
      <c r="R73" s="38">
        <f t="shared" si="59"/>
        <v>0</v>
      </c>
      <c r="S73" s="38">
        <f t="shared" si="59"/>
        <v>2</v>
      </c>
      <c r="T73" s="38">
        <f t="shared" si="59"/>
        <v>2</v>
      </c>
      <c r="U73" s="38">
        <f t="shared" si="59"/>
        <v>0</v>
      </c>
      <c r="V73" s="38">
        <f t="shared" si="59"/>
        <v>5</v>
      </c>
      <c r="W73" s="38">
        <f t="shared" si="59"/>
        <v>5</v>
      </c>
      <c r="X73" s="38">
        <f t="shared" si="59"/>
        <v>0</v>
      </c>
    </row>
    <row r="74" spans="2:30" ht="15" customHeight="1" thickBot="1" x14ac:dyDescent="0.4">
      <c r="B74" s="67"/>
      <c r="C74" s="65"/>
      <c r="D74" s="13" t="s">
        <v>11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1</v>
      </c>
      <c r="K74" s="36">
        <v>1</v>
      </c>
      <c r="L74" s="36">
        <v>1</v>
      </c>
      <c r="M74" s="38">
        <f t="shared" si="56"/>
        <v>1</v>
      </c>
      <c r="N74" s="38">
        <f t="shared" si="57"/>
        <v>1</v>
      </c>
      <c r="O74" s="38">
        <f t="shared" si="57"/>
        <v>1</v>
      </c>
      <c r="P74" s="36">
        <v>2</v>
      </c>
      <c r="Q74" s="36">
        <v>2</v>
      </c>
      <c r="R74" s="6"/>
      <c r="S74" s="6">
        <v>2</v>
      </c>
      <c r="T74" s="6">
        <v>2</v>
      </c>
      <c r="U74" s="6"/>
      <c r="V74" s="6">
        <v>5</v>
      </c>
      <c r="W74" s="6">
        <v>5</v>
      </c>
      <c r="X74" s="6"/>
    </row>
    <row r="75" spans="2:30" ht="16.5" customHeight="1" thickBot="1" x14ac:dyDescent="0.4">
      <c r="B75" s="67"/>
      <c r="C75" s="63" t="s">
        <v>39</v>
      </c>
      <c r="D75" s="15" t="s">
        <v>7</v>
      </c>
      <c r="E75" s="46">
        <f t="shared" ref="E75:K75" si="60">E76</f>
        <v>0</v>
      </c>
      <c r="F75" s="46">
        <f t="shared" si="60"/>
        <v>0</v>
      </c>
      <c r="G75" s="46">
        <f t="shared" si="60"/>
        <v>0</v>
      </c>
      <c r="H75" s="46">
        <f t="shared" si="60"/>
        <v>0</v>
      </c>
      <c r="I75" s="46">
        <f t="shared" si="60"/>
        <v>0</v>
      </c>
      <c r="J75" s="46">
        <f t="shared" si="60"/>
        <v>0</v>
      </c>
      <c r="K75" s="46">
        <f t="shared" si="60"/>
        <v>0</v>
      </c>
      <c r="L75" s="46">
        <f>L76</f>
        <v>0</v>
      </c>
      <c r="M75" s="46">
        <f t="shared" si="56"/>
        <v>0</v>
      </c>
      <c r="N75" s="46">
        <f t="shared" si="57"/>
        <v>0</v>
      </c>
      <c r="O75" s="46">
        <f t="shared" si="57"/>
        <v>0</v>
      </c>
      <c r="P75" s="46">
        <f t="shared" ref="P75:X75" si="61">P76</f>
        <v>1</v>
      </c>
      <c r="Q75" s="38">
        <f t="shared" si="61"/>
        <v>1</v>
      </c>
      <c r="R75" s="38">
        <f t="shared" si="61"/>
        <v>0</v>
      </c>
      <c r="S75" s="38">
        <f t="shared" si="61"/>
        <v>1</v>
      </c>
      <c r="T75" s="38">
        <f t="shared" si="61"/>
        <v>0</v>
      </c>
      <c r="U75" s="38">
        <f t="shared" si="61"/>
        <v>0</v>
      </c>
      <c r="V75" s="38">
        <f t="shared" si="61"/>
        <v>2</v>
      </c>
      <c r="W75" s="38">
        <f t="shared" si="61"/>
        <v>2</v>
      </c>
      <c r="X75" s="38">
        <f t="shared" si="61"/>
        <v>0</v>
      </c>
    </row>
    <row r="76" spans="2:30" ht="15" customHeight="1" thickBot="1" x14ac:dyDescent="0.4">
      <c r="B76" s="68"/>
      <c r="C76" s="65"/>
      <c r="D76" s="13" t="s">
        <v>8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36">
        <v>0</v>
      </c>
      <c r="L76" s="36">
        <v>0</v>
      </c>
      <c r="M76" s="38">
        <f t="shared" si="56"/>
        <v>0</v>
      </c>
      <c r="N76" s="38">
        <f t="shared" si="57"/>
        <v>0</v>
      </c>
      <c r="O76" s="38">
        <f t="shared" si="57"/>
        <v>0</v>
      </c>
      <c r="P76" s="36">
        <v>1</v>
      </c>
      <c r="Q76" s="36">
        <v>1</v>
      </c>
      <c r="R76" s="6"/>
      <c r="S76" s="6">
        <v>1</v>
      </c>
      <c r="T76" s="6">
        <v>0</v>
      </c>
      <c r="U76" s="6"/>
      <c r="V76" s="6">
        <v>2</v>
      </c>
      <c r="W76" s="6">
        <v>2</v>
      </c>
      <c r="X76" s="6"/>
    </row>
    <row r="77" spans="2:30" ht="15" thickBot="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47"/>
      <c r="N77" s="47"/>
      <c r="O77" s="4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2:30" ht="15" customHeight="1" thickBot="1" x14ac:dyDescent="0.4">
      <c r="B78" s="69" t="s">
        <v>0</v>
      </c>
      <c r="C78" s="70"/>
      <c r="D78" s="61" t="s">
        <v>1</v>
      </c>
      <c r="E78" s="79" t="s">
        <v>2</v>
      </c>
      <c r="F78" s="75">
        <v>2021</v>
      </c>
      <c r="G78" s="76"/>
      <c r="H78" s="75">
        <v>2022</v>
      </c>
      <c r="I78" s="76"/>
      <c r="J78" s="100">
        <v>2023</v>
      </c>
      <c r="K78" s="100"/>
      <c r="L78" s="100"/>
      <c r="M78" s="101" t="s">
        <v>56</v>
      </c>
      <c r="N78" s="101"/>
      <c r="O78" s="101"/>
      <c r="P78" s="100">
        <v>2024</v>
      </c>
      <c r="Q78" s="100"/>
      <c r="R78" s="100"/>
      <c r="S78" s="8"/>
      <c r="T78" s="20">
        <v>2025</v>
      </c>
      <c r="U78" s="21"/>
      <c r="V78" s="85" t="s">
        <v>46</v>
      </c>
      <c r="W78" s="86"/>
      <c r="X78" s="87"/>
    </row>
    <row r="79" spans="2:30" ht="15" customHeight="1" thickBot="1" x14ac:dyDescent="0.4">
      <c r="B79" s="71"/>
      <c r="C79" s="72"/>
      <c r="D79" s="62"/>
      <c r="E79" s="80"/>
      <c r="F79" s="1" t="s">
        <v>47</v>
      </c>
      <c r="G79" s="1" t="s">
        <v>48</v>
      </c>
      <c r="H79" s="1" t="s">
        <v>47</v>
      </c>
      <c r="I79" s="1" t="s">
        <v>48</v>
      </c>
      <c r="J79" s="1" t="s">
        <v>50</v>
      </c>
      <c r="K79" s="1" t="s">
        <v>51</v>
      </c>
      <c r="L79" s="1" t="s">
        <v>48</v>
      </c>
      <c r="M79" s="35" t="s">
        <v>57</v>
      </c>
      <c r="N79" s="35" t="s">
        <v>51</v>
      </c>
      <c r="O79" s="35" t="s">
        <v>49</v>
      </c>
      <c r="P79" s="1" t="s">
        <v>50</v>
      </c>
      <c r="Q79" s="1" t="s">
        <v>51</v>
      </c>
      <c r="R79" s="1" t="s">
        <v>48</v>
      </c>
      <c r="S79" s="1" t="s">
        <v>50</v>
      </c>
      <c r="T79" s="1" t="s">
        <v>51</v>
      </c>
      <c r="U79" s="1" t="s">
        <v>48</v>
      </c>
      <c r="V79" s="35" t="s">
        <v>52</v>
      </c>
      <c r="W79" s="35" t="s">
        <v>53</v>
      </c>
      <c r="X79" s="35" t="s">
        <v>49</v>
      </c>
    </row>
    <row r="80" spans="2:30" ht="15" customHeight="1" thickBot="1" x14ac:dyDescent="0.4">
      <c r="B80" s="107" t="s">
        <v>40</v>
      </c>
      <c r="C80" s="108"/>
      <c r="D80" s="108"/>
      <c r="E80" s="29">
        <f t="shared" ref="E80:K80" si="62">SUM(E86,E81)</f>
        <v>4</v>
      </c>
      <c r="F80" s="29">
        <f t="shared" si="62"/>
        <v>22</v>
      </c>
      <c r="G80" s="29">
        <f t="shared" si="62"/>
        <v>60</v>
      </c>
      <c r="H80" s="29">
        <f t="shared" si="62"/>
        <v>14</v>
      </c>
      <c r="I80" s="29">
        <f t="shared" si="62"/>
        <v>88</v>
      </c>
      <c r="J80" s="29">
        <f t="shared" si="62"/>
        <v>15</v>
      </c>
      <c r="K80" s="29">
        <f t="shared" si="62"/>
        <v>20</v>
      </c>
      <c r="L80" s="29">
        <f>SUM(L86,L81)</f>
        <v>38</v>
      </c>
      <c r="M80" s="29">
        <f t="shared" si="56"/>
        <v>51</v>
      </c>
      <c r="N80" s="29">
        <f t="shared" si="57"/>
        <v>56</v>
      </c>
      <c r="O80" s="29">
        <f t="shared" si="57"/>
        <v>186</v>
      </c>
      <c r="P80" s="29">
        <f>SUM(P86,P81)</f>
        <v>15</v>
      </c>
      <c r="Q80" s="29">
        <f t="shared" ref="Q80:S80" si="63">SUM(Q86,Q81)</f>
        <v>12</v>
      </c>
      <c r="R80" s="29">
        <f t="shared" si="63"/>
        <v>0</v>
      </c>
      <c r="S80" s="29">
        <f t="shared" si="63"/>
        <v>14</v>
      </c>
      <c r="T80" s="29">
        <f>SUM(T86,T81)</f>
        <v>8</v>
      </c>
      <c r="U80" s="29">
        <f>SUM(U86,U81)</f>
        <v>0</v>
      </c>
      <c r="V80" s="29">
        <f t="shared" ref="V80" si="64">SUM(V86,V81)</f>
        <v>80</v>
      </c>
      <c r="W80" s="29">
        <f>SUM(W86,W81)</f>
        <v>85</v>
      </c>
      <c r="X80" s="29">
        <f>SUM(X86,X81)</f>
        <v>0</v>
      </c>
    </row>
    <row r="81" spans="2:30" ht="15" customHeight="1" thickBot="1" x14ac:dyDescent="0.4">
      <c r="B81" s="59" t="s">
        <v>41</v>
      </c>
      <c r="C81" s="60"/>
      <c r="D81" s="60"/>
      <c r="E81" s="31">
        <f t="shared" ref="E81:K81" si="65">E82</f>
        <v>0</v>
      </c>
      <c r="F81" s="31">
        <f t="shared" si="65"/>
        <v>10</v>
      </c>
      <c r="G81" s="31">
        <f t="shared" si="65"/>
        <v>19</v>
      </c>
      <c r="H81" s="31">
        <f t="shared" si="65"/>
        <v>12</v>
      </c>
      <c r="I81" s="31">
        <f t="shared" si="65"/>
        <v>75</v>
      </c>
      <c r="J81" s="31">
        <f t="shared" si="65"/>
        <v>13</v>
      </c>
      <c r="K81" s="31">
        <f t="shared" si="65"/>
        <v>18</v>
      </c>
      <c r="L81" s="31">
        <f>L82</f>
        <v>35</v>
      </c>
      <c r="M81" s="45">
        <f t="shared" si="56"/>
        <v>35</v>
      </c>
      <c r="N81" s="45">
        <f t="shared" si="57"/>
        <v>40</v>
      </c>
      <c r="O81" s="45">
        <f t="shared" si="57"/>
        <v>129</v>
      </c>
      <c r="P81" s="31">
        <f>P82</f>
        <v>13</v>
      </c>
      <c r="Q81" s="31">
        <f t="shared" ref="Q81:S81" si="66">Q82</f>
        <v>10</v>
      </c>
      <c r="R81" s="31">
        <f t="shared" si="66"/>
        <v>0</v>
      </c>
      <c r="S81" s="31">
        <f t="shared" si="66"/>
        <v>12</v>
      </c>
      <c r="T81" s="31">
        <f>T82</f>
        <v>6</v>
      </c>
      <c r="U81" s="31">
        <f>U82</f>
        <v>0</v>
      </c>
      <c r="V81" s="31">
        <f t="shared" ref="V81" si="67">V82</f>
        <v>60</v>
      </c>
      <c r="W81" s="31">
        <f>W82</f>
        <v>65</v>
      </c>
      <c r="X81" s="31">
        <f>X82</f>
        <v>0</v>
      </c>
    </row>
    <row r="82" spans="2:30" ht="15" customHeight="1" thickBot="1" x14ac:dyDescent="0.4">
      <c r="B82" s="66" t="s">
        <v>13</v>
      </c>
      <c r="C82" s="63" t="s">
        <v>42</v>
      </c>
      <c r="D82" s="15" t="s">
        <v>7</v>
      </c>
      <c r="E82" s="38">
        <f t="shared" ref="E82:K82" si="68">SUM(E83:E85)</f>
        <v>0</v>
      </c>
      <c r="F82" s="38">
        <f t="shared" si="68"/>
        <v>10</v>
      </c>
      <c r="G82" s="38">
        <f t="shared" si="68"/>
        <v>19</v>
      </c>
      <c r="H82" s="38">
        <f t="shared" si="68"/>
        <v>12</v>
      </c>
      <c r="I82" s="38">
        <f t="shared" si="68"/>
        <v>75</v>
      </c>
      <c r="J82" s="38">
        <f t="shared" si="68"/>
        <v>13</v>
      </c>
      <c r="K82" s="38">
        <f t="shared" si="68"/>
        <v>18</v>
      </c>
      <c r="L82" s="38">
        <f>SUM(L83:L85)</f>
        <v>35</v>
      </c>
      <c r="M82" s="38">
        <f t="shared" si="56"/>
        <v>35</v>
      </c>
      <c r="N82" s="38">
        <f t="shared" si="57"/>
        <v>40</v>
      </c>
      <c r="O82" s="38">
        <f t="shared" si="57"/>
        <v>129</v>
      </c>
      <c r="P82" s="38">
        <f t="shared" ref="P82:S82" si="69">SUM(P83:P85)</f>
        <v>13</v>
      </c>
      <c r="Q82" s="38">
        <f t="shared" si="69"/>
        <v>10</v>
      </c>
      <c r="R82" s="38">
        <f t="shared" si="69"/>
        <v>0</v>
      </c>
      <c r="S82" s="38">
        <f t="shared" si="69"/>
        <v>12</v>
      </c>
      <c r="T82" s="38">
        <f>SUM(T83:T85)</f>
        <v>6</v>
      </c>
      <c r="U82" s="38">
        <f t="shared" ref="U82" si="70">SUM(U83:U85)</f>
        <v>0</v>
      </c>
      <c r="V82" s="38">
        <f t="shared" ref="V82" si="71">SUM(V83:V85)</f>
        <v>60</v>
      </c>
      <c r="W82" s="38">
        <f t="shared" ref="W82" si="72">SUM(W83:W85)</f>
        <v>65</v>
      </c>
      <c r="X82" s="38">
        <f t="shared" ref="X82" si="73">SUM(X83:X85)</f>
        <v>0</v>
      </c>
    </row>
    <row r="83" spans="2:30" ht="15" customHeight="1" thickBot="1" x14ac:dyDescent="0.4">
      <c r="B83" s="67"/>
      <c r="C83" s="64"/>
      <c r="D83" s="13" t="s">
        <v>11</v>
      </c>
      <c r="E83" s="12">
        <v>0</v>
      </c>
      <c r="F83" s="12">
        <v>8</v>
      </c>
      <c r="G83" s="12">
        <v>4</v>
      </c>
      <c r="H83" s="12">
        <v>8</v>
      </c>
      <c r="I83" s="12">
        <v>10</v>
      </c>
      <c r="J83" s="12">
        <v>8</v>
      </c>
      <c r="K83" s="36">
        <v>8</v>
      </c>
      <c r="L83" s="36">
        <v>27</v>
      </c>
      <c r="M83" s="38">
        <f t="shared" si="56"/>
        <v>24</v>
      </c>
      <c r="N83" s="38">
        <f t="shared" si="57"/>
        <v>24</v>
      </c>
      <c r="O83" s="38">
        <f t="shared" si="57"/>
        <v>41</v>
      </c>
      <c r="P83" s="36">
        <v>8</v>
      </c>
      <c r="Q83" s="36">
        <v>8</v>
      </c>
      <c r="R83" s="6"/>
      <c r="S83" s="6">
        <v>6</v>
      </c>
      <c r="T83" s="6">
        <v>6</v>
      </c>
      <c r="U83" s="36"/>
      <c r="V83" s="6">
        <v>38</v>
      </c>
      <c r="W83" s="6">
        <v>38</v>
      </c>
      <c r="X83" s="6"/>
    </row>
    <row r="84" spans="2:30" ht="15" customHeight="1" thickBot="1" x14ac:dyDescent="0.4">
      <c r="B84" s="67"/>
      <c r="C84" s="64"/>
      <c r="D84" s="13" t="s">
        <v>15</v>
      </c>
      <c r="E84" s="12">
        <v>0</v>
      </c>
      <c r="F84" s="12">
        <v>2</v>
      </c>
      <c r="G84" s="12">
        <v>15</v>
      </c>
      <c r="H84" s="12">
        <v>2</v>
      </c>
      <c r="I84" s="12">
        <v>13</v>
      </c>
      <c r="J84" s="12">
        <v>2</v>
      </c>
      <c r="K84" s="36">
        <v>7</v>
      </c>
      <c r="L84" s="36">
        <v>8</v>
      </c>
      <c r="M84" s="38">
        <f t="shared" si="56"/>
        <v>6</v>
      </c>
      <c r="N84" s="38">
        <f t="shared" si="57"/>
        <v>11</v>
      </c>
      <c r="O84" s="38">
        <f t="shared" si="57"/>
        <v>36</v>
      </c>
      <c r="P84" s="36">
        <v>3</v>
      </c>
      <c r="Q84" s="36">
        <v>0</v>
      </c>
      <c r="R84" s="6"/>
      <c r="S84" s="6">
        <v>3</v>
      </c>
      <c r="T84" s="6">
        <v>0</v>
      </c>
      <c r="U84" s="36"/>
      <c r="V84" s="6">
        <v>12</v>
      </c>
      <c r="W84" s="6">
        <v>17</v>
      </c>
      <c r="X84" s="6"/>
    </row>
    <row r="85" spans="2:30" ht="15" customHeight="1" thickBot="1" x14ac:dyDescent="0.4">
      <c r="B85" s="68"/>
      <c r="C85" s="65"/>
      <c r="D85" s="13" t="s">
        <v>8</v>
      </c>
      <c r="E85" s="12">
        <v>0</v>
      </c>
      <c r="F85" s="12">
        <v>0</v>
      </c>
      <c r="G85" s="12">
        <v>0</v>
      </c>
      <c r="H85" s="12">
        <v>2</v>
      </c>
      <c r="I85" s="12">
        <v>52</v>
      </c>
      <c r="J85" s="12">
        <v>3</v>
      </c>
      <c r="K85" s="36">
        <v>3</v>
      </c>
      <c r="L85" s="36">
        <v>0</v>
      </c>
      <c r="M85" s="38">
        <f t="shared" si="56"/>
        <v>5</v>
      </c>
      <c r="N85" s="38">
        <f t="shared" si="57"/>
        <v>5</v>
      </c>
      <c r="O85" s="38">
        <f t="shared" si="57"/>
        <v>52</v>
      </c>
      <c r="P85" s="36">
        <v>2</v>
      </c>
      <c r="Q85" s="36">
        <v>2</v>
      </c>
      <c r="R85" s="6"/>
      <c r="S85" s="6">
        <v>3</v>
      </c>
      <c r="T85" s="6">
        <v>0</v>
      </c>
      <c r="U85" s="36"/>
      <c r="V85" s="6">
        <v>10</v>
      </c>
      <c r="W85" s="6">
        <v>10</v>
      </c>
      <c r="X85" s="43"/>
    </row>
    <row r="86" spans="2:30" ht="15" customHeight="1" thickBot="1" x14ac:dyDescent="0.4">
      <c r="B86" s="59" t="s">
        <v>43</v>
      </c>
      <c r="C86" s="60"/>
      <c r="D86" s="60"/>
      <c r="E86" s="31">
        <f t="shared" ref="E86:K86" si="74">E87</f>
        <v>4</v>
      </c>
      <c r="F86" s="31">
        <f t="shared" si="74"/>
        <v>12</v>
      </c>
      <c r="G86" s="31">
        <f t="shared" si="74"/>
        <v>41</v>
      </c>
      <c r="H86" s="31">
        <f t="shared" si="74"/>
        <v>2</v>
      </c>
      <c r="I86" s="31">
        <f t="shared" si="74"/>
        <v>13</v>
      </c>
      <c r="J86" s="31">
        <f t="shared" si="74"/>
        <v>2</v>
      </c>
      <c r="K86" s="31">
        <f t="shared" si="74"/>
        <v>2</v>
      </c>
      <c r="L86" s="31">
        <f>L87</f>
        <v>3</v>
      </c>
      <c r="M86" s="45">
        <f t="shared" si="56"/>
        <v>16</v>
      </c>
      <c r="N86" s="45">
        <f t="shared" si="57"/>
        <v>16</v>
      </c>
      <c r="O86" s="45">
        <f t="shared" si="57"/>
        <v>57</v>
      </c>
      <c r="P86" s="31">
        <f>P87</f>
        <v>2</v>
      </c>
      <c r="Q86" s="31">
        <f t="shared" ref="Q86:S87" si="75">Q87</f>
        <v>2</v>
      </c>
      <c r="R86" s="31">
        <f t="shared" si="75"/>
        <v>0</v>
      </c>
      <c r="S86" s="31">
        <f t="shared" si="75"/>
        <v>2</v>
      </c>
      <c r="T86" s="31">
        <f>T87</f>
        <v>2</v>
      </c>
      <c r="U86" s="31">
        <f>U87</f>
        <v>0</v>
      </c>
      <c r="V86" s="31">
        <f t="shared" ref="V86:V87" si="76">V87</f>
        <v>20</v>
      </c>
      <c r="W86" s="31">
        <f t="shared" ref="W86:W87" si="77">W87</f>
        <v>20</v>
      </c>
      <c r="X86" s="31">
        <f t="shared" ref="X86:X87" si="78">X87</f>
        <v>0</v>
      </c>
    </row>
    <row r="87" spans="2:30" ht="15" customHeight="1" thickBot="1" x14ac:dyDescent="0.4">
      <c r="B87" s="66" t="s">
        <v>13</v>
      </c>
      <c r="C87" s="102" t="s">
        <v>44</v>
      </c>
      <c r="D87" s="15" t="s">
        <v>7</v>
      </c>
      <c r="E87" s="19">
        <v>4</v>
      </c>
      <c r="F87" s="19">
        <v>12</v>
      </c>
      <c r="G87" s="19">
        <v>41</v>
      </c>
      <c r="H87" s="19">
        <v>2</v>
      </c>
      <c r="I87" s="19">
        <f>I88</f>
        <v>13</v>
      </c>
      <c r="J87" s="19">
        <v>2</v>
      </c>
      <c r="K87" s="39">
        <v>2</v>
      </c>
      <c r="L87" s="39">
        <f>L88</f>
        <v>3</v>
      </c>
      <c r="M87" s="38">
        <f t="shared" si="56"/>
        <v>16</v>
      </c>
      <c r="N87" s="38">
        <f t="shared" si="57"/>
        <v>16</v>
      </c>
      <c r="O87" s="38">
        <f t="shared" si="57"/>
        <v>57</v>
      </c>
      <c r="P87" s="39">
        <f t="shared" ref="P87" si="79">P88</f>
        <v>2</v>
      </c>
      <c r="Q87" s="39">
        <f t="shared" si="75"/>
        <v>2</v>
      </c>
      <c r="R87" s="39">
        <f t="shared" si="75"/>
        <v>0</v>
      </c>
      <c r="S87" s="39">
        <f t="shared" si="75"/>
        <v>2</v>
      </c>
      <c r="T87" s="39">
        <f t="shared" ref="T87:U87" si="80">T88</f>
        <v>2</v>
      </c>
      <c r="U87" s="39">
        <f t="shared" si="80"/>
        <v>0</v>
      </c>
      <c r="V87" s="39">
        <f t="shared" si="76"/>
        <v>20</v>
      </c>
      <c r="W87" s="39">
        <f t="shared" si="77"/>
        <v>20</v>
      </c>
      <c r="X87" s="39">
        <f t="shared" si="78"/>
        <v>0</v>
      </c>
    </row>
    <row r="88" spans="2:30" ht="15" thickBot="1" x14ac:dyDescent="0.4">
      <c r="B88" s="68"/>
      <c r="C88" s="103"/>
      <c r="D88" s="13" t="s">
        <v>23</v>
      </c>
      <c r="E88" s="12">
        <v>4</v>
      </c>
      <c r="F88" s="12">
        <v>12</v>
      </c>
      <c r="G88" s="12">
        <v>41</v>
      </c>
      <c r="H88" s="12">
        <v>2</v>
      </c>
      <c r="I88" s="12">
        <v>13</v>
      </c>
      <c r="J88" s="12">
        <v>2</v>
      </c>
      <c r="K88" s="36">
        <v>2</v>
      </c>
      <c r="L88" s="36">
        <v>3</v>
      </c>
      <c r="M88" s="38">
        <f t="shared" si="56"/>
        <v>16</v>
      </c>
      <c r="N88" s="38">
        <f t="shared" si="57"/>
        <v>16</v>
      </c>
      <c r="O88" s="38">
        <f t="shared" si="57"/>
        <v>57</v>
      </c>
      <c r="P88" s="36">
        <v>2</v>
      </c>
      <c r="Q88" s="36">
        <v>2</v>
      </c>
      <c r="R88" s="6"/>
      <c r="S88" s="6">
        <v>2</v>
      </c>
      <c r="T88" s="6">
        <v>2</v>
      </c>
      <c r="U88" s="36"/>
      <c r="V88" s="6">
        <v>20</v>
      </c>
      <c r="W88" s="6">
        <v>20</v>
      </c>
      <c r="X88" s="43"/>
    </row>
    <row r="89" spans="2:30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2:30" x14ac:dyDescent="0.35">
      <c r="B90" s="44" t="s">
        <v>45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</sheetData>
  <mergeCells count="101">
    <mergeCell ref="B87:B88"/>
    <mergeCell ref="B70:B76"/>
    <mergeCell ref="C87:C88"/>
    <mergeCell ref="C61:C64"/>
    <mergeCell ref="B61:B64"/>
    <mergeCell ref="B80:D80"/>
    <mergeCell ref="B81:D81"/>
    <mergeCell ref="B86:D86"/>
    <mergeCell ref="J78:L78"/>
    <mergeCell ref="P78:R78"/>
    <mergeCell ref="V78:X78"/>
    <mergeCell ref="J54:L54"/>
    <mergeCell ref="P54:R54"/>
    <mergeCell ref="M54:O54"/>
    <mergeCell ref="M66:O66"/>
    <mergeCell ref="M78:O78"/>
    <mergeCell ref="B28:B41"/>
    <mergeCell ref="B47:B49"/>
    <mergeCell ref="B51:B52"/>
    <mergeCell ref="B58:B59"/>
    <mergeCell ref="B56:D56"/>
    <mergeCell ref="B57:D57"/>
    <mergeCell ref="J43:L43"/>
    <mergeCell ref="P43:R43"/>
    <mergeCell ref="V43:X43"/>
    <mergeCell ref="B54:C55"/>
    <mergeCell ref="B45:D45"/>
    <mergeCell ref="B46:D46"/>
    <mergeCell ref="B50:D50"/>
    <mergeCell ref="P3:R3"/>
    <mergeCell ref="M3:O3"/>
    <mergeCell ref="M22:O22"/>
    <mergeCell ref="M43:O43"/>
    <mergeCell ref="V54:X54"/>
    <mergeCell ref="J66:L66"/>
    <mergeCell ref="P66:R66"/>
    <mergeCell ref="V66:X66"/>
    <mergeCell ref="H3:I3"/>
    <mergeCell ref="J3:L3"/>
    <mergeCell ref="B7:B8"/>
    <mergeCell ref="B5:D5"/>
    <mergeCell ref="B6:D6"/>
    <mergeCell ref="V3:X3"/>
    <mergeCell ref="J22:L22"/>
    <mergeCell ref="P22:R22"/>
    <mergeCell ref="V22:X22"/>
    <mergeCell ref="B24:D24"/>
    <mergeCell ref="B22:C23"/>
    <mergeCell ref="D22:D23"/>
    <mergeCell ref="E22:E23"/>
    <mergeCell ref="F22:G22"/>
    <mergeCell ref="H22:I22"/>
    <mergeCell ref="B9:D9"/>
    <mergeCell ref="B13:D13"/>
    <mergeCell ref="B10:B12"/>
    <mergeCell ref="B14:B18"/>
    <mergeCell ref="F3:G3"/>
    <mergeCell ref="E3:E4"/>
    <mergeCell ref="B3:C4"/>
    <mergeCell ref="D3:D4"/>
    <mergeCell ref="C7:C8"/>
    <mergeCell ref="C10:C12"/>
    <mergeCell ref="C14:C16"/>
    <mergeCell ref="F66:G66"/>
    <mergeCell ref="H66:I66"/>
    <mergeCell ref="F78:G78"/>
    <mergeCell ref="H78:I78"/>
    <mergeCell ref="B25:D25"/>
    <mergeCell ref="C26:C27"/>
    <mergeCell ref="C28:C31"/>
    <mergeCell ref="C32:C34"/>
    <mergeCell ref="B43:C44"/>
    <mergeCell ref="D43:D44"/>
    <mergeCell ref="E43:E44"/>
    <mergeCell ref="F43:G43"/>
    <mergeCell ref="C35:C37"/>
    <mergeCell ref="C38:C41"/>
    <mergeCell ref="E54:E55"/>
    <mergeCell ref="B66:C67"/>
    <mergeCell ref="H43:I43"/>
    <mergeCell ref="F54:G54"/>
    <mergeCell ref="H54:I54"/>
    <mergeCell ref="E66:E67"/>
    <mergeCell ref="E78:E79"/>
    <mergeCell ref="C17:C18"/>
    <mergeCell ref="B60:D60"/>
    <mergeCell ref="D54:D55"/>
    <mergeCell ref="C47:C49"/>
    <mergeCell ref="C51:C52"/>
    <mergeCell ref="C82:C85"/>
    <mergeCell ref="D66:D67"/>
    <mergeCell ref="C58:C59"/>
    <mergeCell ref="B82:B85"/>
    <mergeCell ref="B78:C79"/>
    <mergeCell ref="D78:D79"/>
    <mergeCell ref="B68:D68"/>
    <mergeCell ref="B69:D69"/>
    <mergeCell ref="C70:C72"/>
    <mergeCell ref="C73:C74"/>
    <mergeCell ref="C75:C76"/>
    <mergeCell ref="B26:B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E0D9-7295-4537-B832-B8132004D7C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ce0ca84-8b2a-4181-bf67-340254fafee5"/>
    <ds:schemaRef ds:uri="http://purl.org/dc/elements/1.1/"/>
    <ds:schemaRef ds:uri="http://schemas.microsoft.com/office/infopath/2007/PartnerControls"/>
    <ds:schemaRef ds:uri="71bbbc2d-6cad-4bae-a9b6-f7a9cc8f121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F6A392-7951-48D4-AEC6-0D3D5D377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8696F-69ED-417A-8760-A2DB107D2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bbc2d-6cad-4bae-a9b6-f7a9cc8f121c"/>
    <ds:schemaRef ds:uri="2ce0ca84-8b2a-4181-bf67-340254faf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Joelle Reid</cp:lastModifiedBy>
  <dcterms:created xsi:type="dcterms:W3CDTF">2022-12-22T10:56:33Z</dcterms:created>
  <dcterms:modified xsi:type="dcterms:W3CDTF">2024-11-06T09:06:41Z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Order">
    <vt:r8>1420600</vt:r8>
  </property>
  <property fmtid="{D5CDD505-2E9C-101B-9397-08002B2CF9AE}" pid="4" name="MediaServiceImageTags">
    <vt:lpwstr/>
  </property>
</Properties>
</file>