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Grants Management\03. LEAP4Peace\4. Donor coordination\Planning MFA\2024\Final Package for Submission\"/>
    </mc:Choice>
  </mc:AlternateContent>
  <xr:revisionPtr revIDLastSave="0" documentId="8_{1EC8E173-5C1E-4BF9-9BAA-AC0A56655881}" xr6:coauthVersionLast="47" xr6:coauthVersionMax="47" xr10:uidLastSave="{00000000-0000-0000-0000-000000000000}"/>
  <bookViews>
    <workbookView xWindow="-110" yWindow="-110" windowWidth="19420" windowHeight="10420" xr2:uid="{9617ED78-541D-4657-94DF-28805D5B113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8" i="1" l="1"/>
  <c r="L26" i="1"/>
  <c r="H26" i="1"/>
  <c r="N25" i="1"/>
  <c r="J25" i="1"/>
  <c r="N24" i="1"/>
  <c r="J24" i="1"/>
  <c r="M26" i="1"/>
  <c r="N23" i="1"/>
  <c r="K26" i="1"/>
  <c r="I26" i="1"/>
  <c r="J23" i="1"/>
  <c r="J26" i="1" s="1"/>
  <c r="F23" i="1"/>
  <c r="D26" i="1"/>
  <c r="L19" i="1"/>
  <c r="K19" i="1"/>
  <c r="N18" i="1"/>
  <c r="J18" i="1"/>
  <c r="F18" i="1"/>
  <c r="D19" i="1"/>
  <c r="N17" i="1"/>
  <c r="I19" i="1"/>
  <c r="I20" i="1" s="1"/>
  <c r="H19" i="1"/>
  <c r="F17" i="1"/>
  <c r="E19" i="1"/>
  <c r="F19" i="1" s="1"/>
  <c r="N16" i="1"/>
  <c r="J16" i="1"/>
  <c r="F16" i="1"/>
  <c r="N15" i="1"/>
  <c r="J15" i="1"/>
  <c r="F15" i="1"/>
  <c r="N14" i="1"/>
  <c r="J14" i="1"/>
  <c r="F14" i="1"/>
  <c r="N13" i="1"/>
  <c r="J13" i="1"/>
  <c r="F13" i="1"/>
  <c r="L20" i="1"/>
  <c r="N12" i="1"/>
  <c r="J12" i="1"/>
  <c r="H20" i="1"/>
  <c r="F12" i="1"/>
  <c r="N7" i="1"/>
  <c r="J7" i="1"/>
  <c r="F7" i="1"/>
  <c r="M9" i="1"/>
  <c r="L9" i="1"/>
  <c r="L28" i="1" s="1"/>
  <c r="K9" i="1"/>
  <c r="I9" i="1"/>
  <c r="J6" i="1"/>
  <c r="J9" i="1" s="1"/>
  <c r="F6" i="1"/>
  <c r="D9" i="1"/>
  <c r="N26" i="1" l="1"/>
  <c r="N19" i="1"/>
  <c r="N20" i="1" s="1"/>
  <c r="D20" i="1"/>
  <c r="D28" i="1" s="1"/>
  <c r="I28" i="1"/>
  <c r="M19" i="1"/>
  <c r="M20" i="1" s="1"/>
  <c r="M28" i="1" s="1"/>
  <c r="K20" i="1"/>
  <c r="K28" i="1" s="1"/>
  <c r="N6" i="1"/>
  <c r="N9" i="1" s="1"/>
  <c r="E9" i="1"/>
  <c r="J17" i="1"/>
  <c r="J19" i="1" s="1"/>
  <c r="E20" i="1"/>
  <c r="H9" i="1"/>
  <c r="H28" i="1" s="1"/>
  <c r="E26" i="1"/>
  <c r="F26" i="1" s="1"/>
  <c r="N28" i="1" l="1"/>
  <c r="E28" i="1"/>
  <c r="F9" i="1"/>
  <c r="J20" i="1"/>
  <c r="J28" i="1" s="1"/>
  <c r="F20" i="1"/>
  <c r="F28" i="1" l="1"/>
</calcChain>
</file>

<file path=xl/sharedStrings.xml><?xml version="1.0" encoding="utf-8"?>
<sst xmlns="http://schemas.openxmlformats.org/spreadsheetml/2006/main" count="55" uniqueCount="47">
  <si>
    <t xml:space="preserve">Contribution to Long Term Outcome </t>
  </si>
  <si>
    <t>Countries</t>
  </si>
  <si>
    <t>Original Budget 2024</t>
  </si>
  <si>
    <t>Updated Budget 2024</t>
  </si>
  <si>
    <t>%</t>
  </si>
  <si>
    <t>Notes</t>
  </si>
  <si>
    <t>LTO 1</t>
  </si>
  <si>
    <t>LTO2</t>
  </si>
  <si>
    <t>Total</t>
  </si>
  <si>
    <t>Burundi</t>
  </si>
  <si>
    <t xml:space="preserve">Colombia </t>
  </si>
  <si>
    <t>Myanmar</t>
  </si>
  <si>
    <t>I.</t>
  </si>
  <si>
    <t>Direct staff costs</t>
  </si>
  <si>
    <t>A.</t>
  </si>
  <si>
    <t>Staff costs</t>
  </si>
  <si>
    <t>Significant reduction of direct staff costs in The Hague, reallocated to consortium staff and higher staff costs in program countries (in particular due to inflation)</t>
  </si>
  <si>
    <t>B.</t>
  </si>
  <si>
    <t>Local staff costs</t>
  </si>
  <si>
    <t>C.</t>
  </si>
  <si>
    <t>Consultants/advisors</t>
  </si>
  <si>
    <t>Sub Total  - Direct staff costs</t>
  </si>
  <si>
    <t>II.</t>
  </si>
  <si>
    <t>Other direct programme costs</t>
  </si>
  <si>
    <t>Activity costs</t>
  </si>
  <si>
    <t>Consortium partner costs</t>
  </si>
  <si>
    <t>high level of effort for the Secreteriat, on behalf and for the Consortium - MTR stressed importance of regular  joint sessions</t>
  </si>
  <si>
    <t>Activity-related travel costs</t>
  </si>
  <si>
    <t>initial budget didn’t cater for activity-related travel costs - travel has now resumed in all program countries</t>
  </si>
  <si>
    <t>D.</t>
  </si>
  <si>
    <t>Project office costs</t>
  </si>
  <si>
    <t>E.</t>
  </si>
  <si>
    <t>Equipment and investment costs</t>
  </si>
  <si>
    <t>F.1</t>
  </si>
  <si>
    <t>Staff</t>
  </si>
  <si>
    <t>F.2</t>
  </si>
  <si>
    <t>Activities</t>
  </si>
  <si>
    <t>F.</t>
  </si>
  <si>
    <t>Monitoring, evaluation, auditing</t>
  </si>
  <si>
    <t>Applying MTR recommendations,  capacity support in M&amp;E, emphasis on learning</t>
  </si>
  <si>
    <t xml:space="preserve"> Sub Total  - Other direct programme costs</t>
  </si>
  <si>
    <t>III.</t>
  </si>
  <si>
    <t>Overheads / indirect costs</t>
  </si>
  <si>
    <t>Cost of support staff</t>
  </si>
  <si>
    <t>Not directly allocable admin costs</t>
  </si>
  <si>
    <t>Other not directly allocable costs</t>
  </si>
  <si>
    <t>Sub Total  - Overheads / indirect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</si>
</sst>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_ [$€-2]\ * #,##0_ ;_ [$€-2]\ * \-#,##0_ ;_ [$€-2]\ * &quot;-&quot;??_ ;_ @_ "/>
    <numFmt numFmtId="165" formatCode="_ [$€-2]\ * #,##0.00_ ;_ [$€-2]\ * \-#,##0.00_ ;_ [$€-2]\ * &quot;-&quot;??_ ;_ @_ "/>
    <numFmt numFmtId="166" formatCode="_ &quot;€&quot;\ * #,##0_ ;_ &quot;€&quot;\ * \-#,##0_ ;_ &quot;€&quot;\ * &quot;-&quot;??_ ;_ @_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19A4F"/>
        <bgColor indexed="64"/>
      </patternFill>
    </fill>
    <fill>
      <patternFill patternType="solid">
        <fgColor rgb="FF277194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0B415B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4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3" fontId="0" fillId="2" borderId="0" xfId="0" applyNumberFormat="1" applyFill="1" applyAlignment="1">
      <alignment vertical="center"/>
    </xf>
    <xf numFmtId="3" fontId="0" fillId="2" borderId="0" xfId="0" applyNumberFormat="1" applyFill="1" applyAlignment="1">
      <alignment horizontal="center" vertical="center"/>
    </xf>
    <xf numFmtId="0" fontId="7" fillId="2" borderId="1" xfId="0" applyFont="1" applyFill="1" applyBorder="1" applyAlignment="1">
      <alignment horizontal="centerContinuous" vertical="center"/>
    </xf>
    <xf numFmtId="0" fontId="8" fillId="2" borderId="2" xfId="0" applyFont="1" applyFill="1" applyBorder="1" applyAlignment="1">
      <alignment horizontal="center" wrapText="1"/>
    </xf>
    <xf numFmtId="3" fontId="8" fillId="2" borderId="1" xfId="0" applyNumberFormat="1" applyFont="1" applyFill="1" applyBorder="1" applyAlignment="1">
      <alignment horizontal="center" wrapText="1"/>
    </xf>
    <xf numFmtId="3" fontId="8" fillId="2" borderId="3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3" borderId="1" xfId="0" applyFont="1" applyFill="1" applyBorder="1" applyAlignment="1">
      <alignment horizontal="left" vertical="center"/>
    </xf>
    <xf numFmtId="3" fontId="0" fillId="3" borderId="1" xfId="0" applyNumberFormat="1" applyFill="1" applyBorder="1" applyAlignment="1">
      <alignment horizontal="center" vertical="center"/>
    </xf>
    <xf numFmtId="3" fontId="10" fillId="3" borderId="1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left" vertical="center"/>
    </xf>
    <xf numFmtId="164" fontId="0" fillId="2" borderId="5" xfId="0" applyNumberFormat="1" applyFill="1" applyBorder="1" applyAlignment="1">
      <alignment horizontal="right" vertical="center"/>
    </xf>
    <xf numFmtId="9" fontId="0" fillId="2" borderId="5" xfId="2" applyFont="1" applyFill="1" applyBorder="1" applyAlignment="1">
      <alignment horizontal="center" vertical="center"/>
    </xf>
    <xf numFmtId="164" fontId="10" fillId="2" borderId="1" xfId="2" applyNumberFormat="1" applyFont="1" applyFill="1" applyBorder="1" applyAlignment="1">
      <alignment vertical="center"/>
    </xf>
    <xf numFmtId="164" fontId="0" fillId="2" borderId="5" xfId="0" applyNumberFormat="1" applyFill="1" applyBorder="1" applyAlignment="1">
      <alignment horizontal="center" vertical="center"/>
    </xf>
    <xf numFmtId="9" fontId="10" fillId="2" borderId="1" xfId="2" applyFont="1" applyFill="1" applyBorder="1" applyAlignment="1">
      <alignment vertical="center"/>
    </xf>
    <xf numFmtId="0" fontId="12" fillId="0" borderId="0" xfId="0" applyFont="1" applyAlignment="1">
      <alignment vertical="center"/>
    </xf>
    <xf numFmtId="165" fontId="2" fillId="4" borderId="9" xfId="0" applyNumberFormat="1" applyFont="1" applyFill="1" applyBorder="1" applyAlignment="1">
      <alignment vertical="center"/>
    </xf>
    <xf numFmtId="164" fontId="2" fillId="4" borderId="10" xfId="0" applyNumberFormat="1" applyFont="1" applyFill="1" applyBorder="1" applyAlignment="1">
      <alignment vertical="center"/>
    </xf>
    <xf numFmtId="165" fontId="2" fillId="4" borderId="10" xfId="0" applyNumberFormat="1" applyFont="1" applyFill="1" applyBorder="1" applyAlignment="1">
      <alignment vertical="center"/>
    </xf>
    <xf numFmtId="9" fontId="2" fillId="4" borderId="10" xfId="2" applyFont="1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/>
    </xf>
    <xf numFmtId="164" fontId="0" fillId="2" borderId="4" xfId="0" applyNumberFormat="1" applyFill="1" applyBorder="1" applyAlignment="1">
      <alignment horizontal="right" vertical="center"/>
    </xf>
    <xf numFmtId="3" fontId="0" fillId="2" borderId="4" xfId="0" applyNumberFormat="1" applyFill="1" applyBorder="1" applyAlignment="1">
      <alignment horizontal="right" vertical="center"/>
    </xf>
    <xf numFmtId="3" fontId="0" fillId="2" borderId="4" xfId="0" applyNumberFormat="1" applyFill="1" applyBorder="1" applyAlignment="1">
      <alignment horizontal="center" vertical="center"/>
    </xf>
    <xf numFmtId="3" fontId="10" fillId="2" borderId="4" xfId="0" applyNumberFormat="1" applyFont="1" applyFill="1" applyBorder="1" applyAlignment="1">
      <alignment vertical="center"/>
    </xf>
    <xf numFmtId="164" fontId="0" fillId="3" borderId="1" xfId="0" applyNumberFormat="1" applyFill="1" applyBorder="1" applyAlignment="1">
      <alignment horizontal="right" vertical="center"/>
    </xf>
    <xf numFmtId="3" fontId="0" fillId="3" borderId="1" xfId="0" applyNumberFormat="1" applyFill="1" applyBorder="1" applyAlignment="1">
      <alignment horizontal="right" vertical="center"/>
    </xf>
    <xf numFmtId="9" fontId="11" fillId="2" borderId="5" xfId="2" applyFont="1" applyFill="1" applyBorder="1" applyAlignment="1">
      <alignment horizontal="center" vertical="center" wrapText="1"/>
    </xf>
    <xf numFmtId="9" fontId="11" fillId="2" borderId="5" xfId="2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2" borderId="1" xfId="0" applyFill="1" applyBorder="1" applyAlignment="1">
      <alignment horizontal="right" vertical="center"/>
    </xf>
    <xf numFmtId="165" fontId="10" fillId="5" borderId="1" xfId="0" applyNumberFormat="1" applyFont="1" applyFill="1" applyBorder="1" applyAlignment="1">
      <alignment vertical="center"/>
    </xf>
    <xf numFmtId="164" fontId="10" fillId="5" borderId="1" xfId="0" applyNumberFormat="1" applyFont="1" applyFill="1" applyBorder="1" applyAlignment="1">
      <alignment vertical="center"/>
    </xf>
    <xf numFmtId="9" fontId="10" fillId="5" borderId="1" xfId="2" applyFont="1" applyFill="1" applyBorder="1" applyAlignment="1">
      <alignment horizontal="center" vertical="center"/>
    </xf>
    <xf numFmtId="9" fontId="13" fillId="5" borderId="1" xfId="2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4" xfId="0" applyBorder="1" applyAlignment="1">
      <alignment horizontal="left" vertical="center"/>
    </xf>
    <xf numFmtId="164" fontId="0" fillId="0" borderId="4" xfId="0" applyNumberFormat="1" applyBorder="1" applyAlignment="1">
      <alignment horizontal="right" vertical="center"/>
    </xf>
    <xf numFmtId="3" fontId="0" fillId="0" borderId="4" xfId="0" applyNumberFormat="1" applyBorder="1" applyAlignment="1">
      <alignment horizontal="right" vertical="center"/>
    </xf>
    <xf numFmtId="3" fontId="0" fillId="0" borderId="4" xfId="0" applyNumberFormat="1" applyBorder="1" applyAlignment="1">
      <alignment horizontal="center" vertical="center"/>
    </xf>
    <xf numFmtId="3" fontId="10" fillId="0" borderId="4" xfId="0" applyNumberFormat="1" applyFont="1" applyBorder="1" applyAlignment="1">
      <alignment vertical="center"/>
    </xf>
    <xf numFmtId="0" fontId="0" fillId="2" borderId="1" xfId="0" applyFill="1" applyBorder="1"/>
    <xf numFmtId="164" fontId="0" fillId="2" borderId="1" xfId="0" applyNumberFormat="1" applyFill="1" applyBorder="1" applyAlignment="1">
      <alignment horizontal="right" vertical="center"/>
    </xf>
    <xf numFmtId="165" fontId="0" fillId="2" borderId="1" xfId="0" applyNumberFormat="1" applyFill="1" applyBorder="1" applyAlignment="1">
      <alignment horizontal="right" vertical="center"/>
    </xf>
    <xf numFmtId="165" fontId="2" fillId="6" borderId="11" xfId="0" applyNumberFormat="1" applyFont="1" applyFill="1" applyBorder="1" applyAlignment="1">
      <alignment vertical="center"/>
    </xf>
    <xf numFmtId="164" fontId="2" fillId="6" borderId="12" xfId="0" applyNumberFormat="1" applyFont="1" applyFill="1" applyBorder="1" applyAlignment="1">
      <alignment vertical="center"/>
    </xf>
    <xf numFmtId="9" fontId="2" fillId="6" borderId="12" xfId="2" applyFont="1" applyFill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0" fontId="10" fillId="0" borderId="0" xfId="0" applyFont="1" applyAlignment="1">
      <alignment vertical="center"/>
    </xf>
    <xf numFmtId="166" fontId="10" fillId="0" borderId="0" xfId="1" applyNumberFormat="1" applyFont="1" applyFill="1" applyAlignment="1">
      <alignment vertical="center"/>
    </xf>
    <xf numFmtId="166" fontId="10" fillId="0" borderId="13" xfId="0" applyNumberFormat="1" applyFont="1" applyBorder="1" applyAlignment="1">
      <alignment vertical="center"/>
    </xf>
    <xf numFmtId="166" fontId="10" fillId="0" borderId="0" xfId="0" applyNumberFormat="1" applyFont="1" applyAlignment="1">
      <alignment vertical="center"/>
    </xf>
    <xf numFmtId="9" fontId="11" fillId="2" borderId="6" xfId="2" quotePrefix="1" applyFont="1" applyFill="1" applyBorder="1" applyAlignment="1">
      <alignment horizontal="center" vertical="center" wrapText="1"/>
    </xf>
    <xf numFmtId="9" fontId="11" fillId="2" borderId="7" xfId="2" quotePrefix="1" applyFont="1" applyFill="1" applyBorder="1" applyAlignment="1">
      <alignment horizontal="center" vertical="center" wrapText="1"/>
    </xf>
    <xf numFmtId="9" fontId="11" fillId="2" borderId="8" xfId="2" quotePrefix="1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1554480</xdr:colOff>
      <xdr:row>2</xdr:row>
      <xdr:rowOff>274922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F0846B-EE67-41C3-AF59-44356E27A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0"/>
          <a:ext cx="1554480" cy="9829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FDFF3-9FA3-45E1-B6F4-7207B4872C6A}">
  <dimension ref="A1:N39"/>
  <sheetViews>
    <sheetView tabSelected="1" topLeftCell="A7" workbookViewId="0">
      <selection activeCell="C8" sqref="C8"/>
    </sheetView>
  </sheetViews>
  <sheetFormatPr defaultColWidth="9.1796875" defaultRowHeight="14.5" outlineLevelRow="1" x14ac:dyDescent="0.35"/>
  <cols>
    <col min="1" max="1" width="2.81640625" style="6" customWidth="1"/>
    <col min="2" max="2" width="2.7265625" style="6" customWidth="1"/>
    <col min="3" max="3" width="59.7265625" style="6" customWidth="1"/>
    <col min="4" max="5" width="19.26953125" style="59" customWidth="1"/>
    <col min="6" max="6" width="10.26953125" style="60" customWidth="1"/>
    <col min="7" max="7" width="43.54296875" style="60" customWidth="1"/>
    <col min="8" max="14" width="16.453125" style="61" customWidth="1"/>
    <col min="15" max="16384" width="9.1796875" style="6"/>
  </cols>
  <sheetData>
    <row r="1" spans="1:14" s="1" customFormat="1" ht="15.5" x14ac:dyDescent="0.35">
      <c r="C1" s="2"/>
      <c r="D1" s="3"/>
      <c r="E1" s="3"/>
      <c r="F1" s="4"/>
      <c r="G1" s="4"/>
      <c r="H1" s="5"/>
      <c r="I1" s="5"/>
      <c r="J1" s="5"/>
      <c r="K1" s="5"/>
      <c r="L1" s="5"/>
      <c r="M1" s="5"/>
      <c r="N1" s="5"/>
    </row>
    <row r="2" spans="1:14" ht="40" customHeight="1" x14ac:dyDescent="0.35">
      <c r="C2" s="7"/>
      <c r="D2" s="8"/>
      <c r="E2" s="8"/>
      <c r="F2" s="9"/>
      <c r="G2" s="9"/>
      <c r="H2" s="10" t="s">
        <v>0</v>
      </c>
      <c r="I2" s="10"/>
      <c r="J2" s="10"/>
      <c r="K2" s="10" t="s">
        <v>1</v>
      </c>
      <c r="L2" s="10"/>
      <c r="M2" s="10"/>
      <c r="N2" s="10"/>
    </row>
    <row r="3" spans="1:14" ht="31" x14ac:dyDescent="0.35">
      <c r="C3" s="11"/>
      <c r="D3" s="12" t="s">
        <v>2</v>
      </c>
      <c r="E3" s="13" t="s">
        <v>3</v>
      </c>
      <c r="F3" s="13" t="s">
        <v>4</v>
      </c>
      <c r="G3" s="13" t="s">
        <v>5</v>
      </c>
      <c r="H3" s="14" t="s">
        <v>6</v>
      </c>
      <c r="I3" s="14" t="s">
        <v>7</v>
      </c>
      <c r="J3" s="14" t="s">
        <v>8</v>
      </c>
      <c r="K3" s="14" t="s">
        <v>9</v>
      </c>
      <c r="L3" s="14" t="s">
        <v>10</v>
      </c>
      <c r="M3" s="14" t="s">
        <v>11</v>
      </c>
      <c r="N3" s="14" t="s">
        <v>8</v>
      </c>
    </row>
    <row r="4" spans="1:14" ht="16.149999999999999" customHeight="1" x14ac:dyDescent="0.35"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1:14" ht="18.5" x14ac:dyDescent="0.35">
      <c r="A5" s="16" t="s">
        <v>12</v>
      </c>
      <c r="B5" s="16"/>
      <c r="C5" s="17" t="s">
        <v>13</v>
      </c>
      <c r="D5" s="18"/>
      <c r="E5" s="18"/>
      <c r="F5" s="18"/>
      <c r="G5" s="18"/>
      <c r="H5" s="19"/>
      <c r="I5" s="19"/>
      <c r="J5" s="19"/>
      <c r="K5" s="19"/>
      <c r="L5" s="19"/>
      <c r="M5" s="19"/>
      <c r="N5" s="19"/>
    </row>
    <row r="6" spans="1:14" ht="15" customHeight="1" x14ac:dyDescent="0.35">
      <c r="A6" s="16"/>
      <c r="B6" s="20" t="s">
        <v>14</v>
      </c>
      <c r="C6" s="21" t="s">
        <v>15</v>
      </c>
      <c r="D6" s="22">
        <v>181713.80263157893</v>
      </c>
      <c r="E6" s="22">
        <v>91249.196120000008</v>
      </c>
      <c r="F6" s="23">
        <f>(E6-D6)/D6</f>
        <v>-0.4978411392061069</v>
      </c>
      <c r="G6" s="65" t="s">
        <v>16</v>
      </c>
      <c r="H6" s="22">
        <v>25145.1355</v>
      </c>
      <c r="I6" s="22">
        <v>66104.060620000004</v>
      </c>
      <c r="J6" s="24">
        <f>SUM(H6:I6)</f>
        <v>91249.196120000008</v>
      </c>
      <c r="K6" s="22">
        <v>28515.373787500001</v>
      </c>
      <c r="L6" s="22">
        <v>28515.373787500001</v>
      </c>
      <c r="M6" s="22">
        <v>34218.448544999999</v>
      </c>
      <c r="N6" s="24">
        <f>SUM(K6:M6)</f>
        <v>91249.196120000008</v>
      </c>
    </row>
    <row r="7" spans="1:14" x14ac:dyDescent="0.35">
      <c r="A7" s="16"/>
      <c r="B7" s="20" t="s">
        <v>17</v>
      </c>
      <c r="C7" s="21" t="s">
        <v>18</v>
      </c>
      <c r="D7" s="22">
        <v>210579.64</v>
      </c>
      <c r="E7" s="22">
        <v>241187.48611862899</v>
      </c>
      <c r="F7" s="23">
        <f>(E7-D7)/D7</f>
        <v>0.14535045324718465</v>
      </c>
      <c r="G7" s="66"/>
      <c r="H7" s="22">
        <v>161161.9185875447</v>
      </c>
      <c r="I7" s="22">
        <v>80025.567531084263</v>
      </c>
      <c r="J7" s="24">
        <f>SUM(H7:I7)</f>
        <v>241187.48611862896</v>
      </c>
      <c r="K7" s="22">
        <v>53351.706468768767</v>
      </c>
      <c r="L7" s="22">
        <v>92780.538989860201</v>
      </c>
      <c r="M7" s="22">
        <v>95055.240659999996</v>
      </c>
      <c r="N7" s="24">
        <f>SUM(K7:M7)</f>
        <v>241187.48611862899</v>
      </c>
    </row>
    <row r="8" spans="1:14" ht="36" customHeight="1" x14ac:dyDescent="0.35">
      <c r="A8" s="16"/>
      <c r="B8" s="20" t="s">
        <v>19</v>
      </c>
      <c r="C8" s="21" t="s">
        <v>20</v>
      </c>
      <c r="D8" s="22">
        <v>0</v>
      </c>
      <c r="E8" s="22">
        <v>0</v>
      </c>
      <c r="F8" s="25"/>
      <c r="G8" s="67"/>
      <c r="H8" s="22">
        <v>0</v>
      </c>
      <c r="I8" s="22">
        <v>0</v>
      </c>
      <c r="J8" s="26"/>
      <c r="K8" s="26"/>
      <c r="L8" s="26"/>
      <c r="M8" s="26"/>
      <c r="N8" s="26"/>
    </row>
    <row r="9" spans="1:14" s="27" customFormat="1" x14ac:dyDescent="0.35">
      <c r="C9" s="28" t="s">
        <v>21</v>
      </c>
      <c r="D9" s="29">
        <f>SUBTOTAL(9,D6:D8)</f>
        <v>392293.44263157895</v>
      </c>
      <c r="E9" s="30">
        <f>SUM(E6:E8)</f>
        <v>332436.68223862897</v>
      </c>
      <c r="F9" s="31">
        <f>(E9-D9)/D9</f>
        <v>-0.15258159807979316</v>
      </c>
      <c r="G9" s="31"/>
      <c r="H9" s="30">
        <f t="shared" ref="H9:N9" si="0">SUM(H6:H8)</f>
        <v>186307.0540875447</v>
      </c>
      <c r="I9" s="30">
        <f t="shared" si="0"/>
        <v>146129.62815108427</v>
      </c>
      <c r="J9" s="30">
        <f t="shared" si="0"/>
        <v>332436.68223862897</v>
      </c>
      <c r="K9" s="30">
        <f t="shared" si="0"/>
        <v>81867.08025626876</v>
      </c>
      <c r="L9" s="30">
        <f t="shared" si="0"/>
        <v>121295.91277736021</v>
      </c>
      <c r="M9" s="30">
        <f t="shared" si="0"/>
        <v>129273.689205</v>
      </c>
      <c r="N9" s="30">
        <f t="shared" si="0"/>
        <v>332436.68223862897</v>
      </c>
    </row>
    <row r="10" spans="1:14" ht="16.149999999999999" customHeight="1" x14ac:dyDescent="0.35">
      <c r="C10" s="32"/>
      <c r="D10" s="33"/>
      <c r="E10" s="34"/>
      <c r="F10" s="35"/>
      <c r="G10" s="35"/>
      <c r="H10" s="36"/>
      <c r="I10" s="36"/>
      <c r="J10" s="36"/>
      <c r="K10" s="36"/>
      <c r="L10" s="36"/>
      <c r="M10" s="36"/>
      <c r="N10" s="36"/>
    </row>
    <row r="11" spans="1:14" ht="18.5" x14ac:dyDescent="0.35">
      <c r="A11" s="6" t="s">
        <v>22</v>
      </c>
      <c r="C11" s="17" t="s">
        <v>23</v>
      </c>
      <c r="D11" s="37"/>
      <c r="E11" s="38"/>
      <c r="F11" s="18"/>
      <c r="G11" s="18"/>
      <c r="H11" s="19"/>
      <c r="I11" s="19"/>
      <c r="J11" s="19"/>
      <c r="K11" s="19"/>
      <c r="L11" s="19"/>
      <c r="M11" s="19"/>
      <c r="N11" s="19"/>
    </row>
    <row r="12" spans="1:14" x14ac:dyDescent="0.35">
      <c r="B12" t="s">
        <v>14</v>
      </c>
      <c r="C12" s="21" t="s">
        <v>24</v>
      </c>
      <c r="D12" s="22">
        <v>327685.20299999998</v>
      </c>
      <c r="E12" s="22">
        <v>280780.5070787039</v>
      </c>
      <c r="F12" s="23">
        <f t="shared" ref="F12:F19" si="1">(E12-D12)/D12</f>
        <v>-0.14313949940942583</v>
      </c>
      <c r="G12" s="39"/>
      <c r="H12" s="22">
        <v>125303.9535769845</v>
      </c>
      <c r="I12" s="22">
        <v>155476.55350171938</v>
      </c>
      <c r="J12" s="24">
        <f t="shared" ref="J12:J18" si="2">SUM(H12:I12)</f>
        <v>280780.50707870384</v>
      </c>
      <c r="K12" s="22">
        <v>111474.60258783563</v>
      </c>
      <c r="L12" s="22">
        <v>67730.567920868256</v>
      </c>
      <c r="M12" s="22">
        <v>101575.33657</v>
      </c>
      <c r="N12" s="24">
        <f t="shared" ref="N12:N18" si="3">SUM(K12:M12)</f>
        <v>280780.5070787039</v>
      </c>
    </row>
    <row r="13" spans="1:14" ht="21" x14ac:dyDescent="0.35">
      <c r="B13" t="s">
        <v>17</v>
      </c>
      <c r="C13" s="21" t="s">
        <v>25</v>
      </c>
      <c r="D13" s="22">
        <v>115408.30263157893</v>
      </c>
      <c r="E13" s="22">
        <v>147213.46474999996</v>
      </c>
      <c r="F13" s="23">
        <f t="shared" si="1"/>
        <v>0.27558816301071082</v>
      </c>
      <c r="G13" s="39" t="s">
        <v>26</v>
      </c>
      <c r="H13" s="22">
        <v>73606.732374999978</v>
      </c>
      <c r="I13" s="22">
        <v>73606.732374999978</v>
      </c>
      <c r="J13" s="24">
        <f t="shared" si="2"/>
        <v>147213.46474999996</v>
      </c>
      <c r="K13" s="22">
        <v>46004.207734374984</v>
      </c>
      <c r="L13" s="22">
        <v>46004.207734374984</v>
      </c>
      <c r="M13" s="22">
        <v>55205.049281249987</v>
      </c>
      <c r="N13" s="24">
        <f t="shared" si="3"/>
        <v>147213.46474999996</v>
      </c>
    </row>
    <row r="14" spans="1:14" ht="21" x14ac:dyDescent="0.35">
      <c r="B14" t="s">
        <v>19</v>
      </c>
      <c r="C14" s="21" t="s">
        <v>27</v>
      </c>
      <c r="D14" s="22">
        <v>5000</v>
      </c>
      <c r="E14" s="22">
        <v>52309.778969370003</v>
      </c>
      <c r="F14" s="23">
        <f t="shared" si="1"/>
        <v>9.4619557938740009</v>
      </c>
      <c r="G14" s="39" t="s">
        <v>28</v>
      </c>
      <c r="H14" s="22">
        <v>33160.873098819779</v>
      </c>
      <c r="I14" s="22">
        <v>19148.905870550221</v>
      </c>
      <c r="J14" s="24">
        <f t="shared" si="2"/>
        <v>52309.778969370003</v>
      </c>
      <c r="K14" s="22">
        <v>9670.2289693700004</v>
      </c>
      <c r="L14" s="22">
        <v>14327.05</v>
      </c>
      <c r="M14" s="22">
        <v>28312.5</v>
      </c>
      <c r="N14" s="24">
        <f t="shared" si="3"/>
        <v>52309.778969370003</v>
      </c>
    </row>
    <row r="15" spans="1:14" x14ac:dyDescent="0.35">
      <c r="B15" t="s">
        <v>29</v>
      </c>
      <c r="C15" s="21" t="s">
        <v>30</v>
      </c>
      <c r="D15" s="22">
        <v>51927.58</v>
      </c>
      <c r="E15" s="22">
        <v>56424.951707631459</v>
      </c>
      <c r="F15" s="23">
        <f t="shared" si="1"/>
        <v>8.6608536497010974E-2</v>
      </c>
      <c r="G15" s="40"/>
      <c r="H15" s="22">
        <v>33650.20522645567</v>
      </c>
      <c r="I15" s="22">
        <v>22774.746481175793</v>
      </c>
      <c r="J15" s="24">
        <f t="shared" si="2"/>
        <v>56424.951707631466</v>
      </c>
      <c r="K15" s="22">
        <v>13341.431602325645</v>
      </c>
      <c r="L15" s="22">
        <v>29746.910728425817</v>
      </c>
      <c r="M15" s="22">
        <v>13336.60937688</v>
      </c>
      <c r="N15" s="24">
        <f t="shared" si="3"/>
        <v>56424.951707631459</v>
      </c>
    </row>
    <row r="16" spans="1:14" ht="36" customHeight="1" x14ac:dyDescent="0.35">
      <c r="B16" t="s">
        <v>31</v>
      </c>
      <c r="C16" s="21" t="s">
        <v>32</v>
      </c>
      <c r="D16" s="22">
        <v>4523.3999999999996</v>
      </c>
      <c r="E16" s="22">
        <v>5546.749074755905</v>
      </c>
      <c r="F16" s="23">
        <f t="shared" si="1"/>
        <v>0.22623448617321162</v>
      </c>
      <c r="G16" s="39"/>
      <c r="H16" s="22">
        <v>4019.2145237973564</v>
      </c>
      <c r="I16" s="22">
        <v>1527.5345509585486</v>
      </c>
      <c r="J16" s="24">
        <f t="shared" si="2"/>
        <v>5546.749074755905</v>
      </c>
      <c r="K16" s="22">
        <v>3713.4038146379544</v>
      </c>
      <c r="L16" s="22">
        <v>540.64526011795067</v>
      </c>
      <c r="M16" s="22">
        <v>1292.7</v>
      </c>
      <c r="N16" s="24">
        <f t="shared" si="3"/>
        <v>5546.749074755905</v>
      </c>
    </row>
    <row r="17" spans="1:14" hidden="1" outlineLevel="1" x14ac:dyDescent="0.35">
      <c r="B17" s="41" t="s">
        <v>33</v>
      </c>
      <c r="C17" s="42" t="s">
        <v>34</v>
      </c>
      <c r="D17" s="22">
        <v>17460</v>
      </c>
      <c r="E17" s="22">
        <v>43214.08762963659</v>
      </c>
      <c r="F17" s="23">
        <f t="shared" si="1"/>
        <v>1.4750336557638368</v>
      </c>
      <c r="G17" s="23"/>
      <c r="H17" s="22">
        <v>23569.391814818297</v>
      </c>
      <c r="I17" s="22">
        <v>19644.695814818297</v>
      </c>
      <c r="J17" s="24">
        <f t="shared" si="2"/>
        <v>43214.08762963659</v>
      </c>
      <c r="K17" s="22">
        <v>8838.2344531249983</v>
      </c>
      <c r="L17" s="22">
        <v>19845.275832761596</v>
      </c>
      <c r="M17" s="22">
        <v>14530.577343749999</v>
      </c>
      <c r="N17" s="24">
        <f t="shared" si="3"/>
        <v>43214.08762963659</v>
      </c>
    </row>
    <row r="18" spans="1:14" hidden="1" outlineLevel="1" x14ac:dyDescent="0.35">
      <c r="B18" s="41" t="s">
        <v>35</v>
      </c>
      <c r="C18" s="42" t="s">
        <v>36</v>
      </c>
      <c r="D18" s="22">
        <v>17081.832999999999</v>
      </c>
      <c r="E18" s="22">
        <v>33983.237613030273</v>
      </c>
      <c r="F18" s="23">
        <f t="shared" si="1"/>
        <v>0.98943741067075619</v>
      </c>
      <c r="G18" s="39"/>
      <c r="H18" s="22">
        <v>18003.112433390575</v>
      </c>
      <c r="I18" s="22">
        <v>15980.125179639697</v>
      </c>
      <c r="J18" s="24">
        <f t="shared" si="2"/>
        <v>33983.237613030273</v>
      </c>
      <c r="K18" s="22">
        <v>8925.5751547696073</v>
      </c>
      <c r="L18" s="22">
        <v>12982.662463900666</v>
      </c>
      <c r="M18" s="22">
        <v>12074.99999436</v>
      </c>
      <c r="N18" s="24">
        <f t="shared" si="3"/>
        <v>33983.237613030273</v>
      </c>
    </row>
    <row r="19" spans="1:14" ht="21" collapsed="1" x14ac:dyDescent="0.35">
      <c r="B19" t="s">
        <v>37</v>
      </c>
      <c r="C19" s="43" t="s">
        <v>38</v>
      </c>
      <c r="D19" s="44">
        <f t="shared" ref="D19:N19" si="4">SUBTOTAL(9,D17:D18)</f>
        <v>34541.832999999999</v>
      </c>
      <c r="E19" s="44">
        <f t="shared" si="4"/>
        <v>77197.325242666862</v>
      </c>
      <c r="F19" s="45">
        <f t="shared" si="1"/>
        <v>1.2348937082368172</v>
      </c>
      <c r="G19" s="46" t="s">
        <v>39</v>
      </c>
      <c r="H19" s="43">
        <f t="shared" si="4"/>
        <v>41572.504248208876</v>
      </c>
      <c r="I19" s="43">
        <f t="shared" si="4"/>
        <v>35624.820994457994</v>
      </c>
      <c r="J19" s="43">
        <f t="shared" si="4"/>
        <v>77197.325242666862</v>
      </c>
      <c r="K19" s="43">
        <f t="shared" si="4"/>
        <v>17763.809607894604</v>
      </c>
      <c r="L19" s="43">
        <f t="shared" si="4"/>
        <v>32827.938296662265</v>
      </c>
      <c r="M19" s="43">
        <f t="shared" si="4"/>
        <v>26605.577338110001</v>
      </c>
      <c r="N19" s="43">
        <f t="shared" si="4"/>
        <v>77197.325242666862</v>
      </c>
    </row>
    <row r="20" spans="1:14" s="47" customFormat="1" x14ac:dyDescent="0.35">
      <c r="C20" s="28" t="s">
        <v>40</v>
      </c>
      <c r="D20" s="29">
        <f>SUBTOTAL(9,D12:D19)</f>
        <v>539086.31863157894</v>
      </c>
      <c r="E20" s="30">
        <f t="shared" ref="E20:N20" si="5">SUBTOTAL(9,E12:E19)</f>
        <v>619472.77682312811</v>
      </c>
      <c r="F20" s="31">
        <f>(E20-D20)/D20</f>
        <v>0.14911611631250968</v>
      </c>
      <c r="G20" s="31"/>
      <c r="H20" s="30">
        <f t="shared" si="5"/>
        <v>311313.48304926616</v>
      </c>
      <c r="I20" s="30">
        <f t="shared" si="5"/>
        <v>308159.29377386195</v>
      </c>
      <c r="J20" s="30">
        <f t="shared" si="5"/>
        <v>619472.77682312799</v>
      </c>
      <c r="K20" s="30">
        <f t="shared" si="5"/>
        <v>201967.68431643883</v>
      </c>
      <c r="L20" s="30">
        <f t="shared" si="5"/>
        <v>191177.31994044926</v>
      </c>
      <c r="M20" s="30">
        <f t="shared" si="5"/>
        <v>226327.77256623996</v>
      </c>
      <c r="N20" s="30">
        <f t="shared" si="5"/>
        <v>619472.77682312811</v>
      </c>
    </row>
    <row r="21" spans="1:14" ht="16.149999999999999" customHeight="1" x14ac:dyDescent="0.35">
      <c r="C21" s="48"/>
      <c r="D21" s="49"/>
      <c r="E21" s="50"/>
      <c r="F21" s="51"/>
      <c r="G21" s="51"/>
      <c r="H21" s="52"/>
      <c r="I21" s="52"/>
      <c r="J21" s="52"/>
      <c r="K21" s="52"/>
      <c r="L21" s="52"/>
      <c r="M21" s="52"/>
      <c r="N21" s="52"/>
    </row>
    <row r="22" spans="1:14" ht="18.5" x14ac:dyDescent="0.35">
      <c r="A22" s="6" t="s">
        <v>41</v>
      </c>
      <c r="C22" s="17" t="s">
        <v>42</v>
      </c>
      <c r="D22" s="37"/>
      <c r="E22" s="38"/>
      <c r="F22" s="18"/>
      <c r="G22" s="18"/>
      <c r="H22" s="19"/>
      <c r="I22" s="19"/>
      <c r="J22" s="19"/>
      <c r="K22" s="19"/>
      <c r="L22" s="19"/>
      <c r="M22" s="19"/>
      <c r="N22" s="19"/>
    </row>
    <row r="23" spans="1:14" x14ac:dyDescent="0.35">
      <c r="B23" t="s">
        <v>14</v>
      </c>
      <c r="C23" s="53" t="s">
        <v>43</v>
      </c>
      <c r="D23" s="54">
        <v>64992</v>
      </c>
      <c r="E23" s="54">
        <v>66319.07536842105</v>
      </c>
      <c r="F23" s="23">
        <f t="shared" ref="F23" si="6">(E23-D23)/D23</f>
        <v>2.0419057244292379E-2</v>
      </c>
      <c r="G23" s="23"/>
      <c r="H23" s="54">
        <v>33159.537684210525</v>
      </c>
      <c r="I23" s="54">
        <v>33159.537684210525</v>
      </c>
      <c r="J23" s="24">
        <f>SUM(H23:I23)</f>
        <v>66319.07536842105</v>
      </c>
      <c r="K23" s="54">
        <v>20724.711052631577</v>
      </c>
      <c r="L23" s="54">
        <v>20724.711052631577</v>
      </c>
      <c r="M23" s="54">
        <v>24869.653263157896</v>
      </c>
      <c r="N23" s="24">
        <f>SUM(K23:M23)</f>
        <v>66319.07536842105</v>
      </c>
    </row>
    <row r="24" spans="1:14" x14ac:dyDescent="0.35">
      <c r="B24" t="s">
        <v>17</v>
      </c>
      <c r="C24" s="21" t="s">
        <v>44</v>
      </c>
      <c r="D24" s="55">
        <v>0</v>
      </c>
      <c r="E24" s="55">
        <v>0</v>
      </c>
      <c r="F24" s="23">
        <v>0</v>
      </c>
      <c r="G24" s="23"/>
      <c r="H24" s="55">
        <v>0</v>
      </c>
      <c r="I24" s="55">
        <v>0</v>
      </c>
      <c r="J24" s="24">
        <f>SUM(H24:I24)</f>
        <v>0</v>
      </c>
      <c r="K24" s="54">
        <v>0</v>
      </c>
      <c r="L24" s="54">
        <v>0</v>
      </c>
      <c r="M24" s="54">
        <v>0</v>
      </c>
      <c r="N24" s="24">
        <f>SUM(K24:M24)</f>
        <v>0</v>
      </c>
    </row>
    <row r="25" spans="1:14" x14ac:dyDescent="0.35">
      <c r="B25" t="s">
        <v>19</v>
      </c>
      <c r="C25" s="53" t="s">
        <v>45</v>
      </c>
      <c r="D25" s="55">
        <v>0</v>
      </c>
      <c r="E25" s="55">
        <v>0</v>
      </c>
      <c r="F25" s="23">
        <v>0</v>
      </c>
      <c r="G25" s="23"/>
      <c r="H25" s="55">
        <v>0</v>
      </c>
      <c r="I25" s="55">
        <v>0</v>
      </c>
      <c r="J25" s="24">
        <f>SUM(H25:I25)</f>
        <v>0</v>
      </c>
      <c r="K25" s="54">
        <v>0</v>
      </c>
      <c r="L25" s="54">
        <v>0</v>
      </c>
      <c r="M25" s="54">
        <v>0</v>
      </c>
      <c r="N25" s="24">
        <f>SUM(K25:M25)</f>
        <v>0</v>
      </c>
    </row>
    <row r="26" spans="1:14" x14ac:dyDescent="0.35">
      <c r="C26" s="28" t="s">
        <v>46</v>
      </c>
      <c r="D26" s="29">
        <f>SUBTOTAL(9,D23:D25)</f>
        <v>64992</v>
      </c>
      <c r="E26" s="29">
        <f>SUBTOTAL(9,E23:E25)</f>
        <v>66319.07536842105</v>
      </c>
      <c r="F26" s="31">
        <f>(E26-D26)/D26</f>
        <v>2.0419057244292379E-2</v>
      </c>
      <c r="G26" s="31"/>
      <c r="H26" s="29">
        <f>SUBTOTAL(9,H23:H25)</f>
        <v>33159.537684210525</v>
      </c>
      <c r="I26" s="29">
        <f>SUBTOTAL(9,I23:I25)</f>
        <v>33159.537684210525</v>
      </c>
      <c r="J26" s="29">
        <f>SUBTOTAL(9,J23:J25)</f>
        <v>66319.07536842105</v>
      </c>
      <c r="K26" s="29">
        <f t="shared" ref="K26:N26" si="7">SUBTOTAL(9,K23:K25)</f>
        <v>20724.711052631577</v>
      </c>
      <c r="L26" s="29">
        <f t="shared" si="7"/>
        <v>20724.711052631577</v>
      </c>
      <c r="M26" s="29">
        <f t="shared" si="7"/>
        <v>24869.653263157896</v>
      </c>
      <c r="N26" s="29">
        <f t="shared" si="7"/>
        <v>66319.07536842105</v>
      </c>
    </row>
    <row r="27" spans="1:14" ht="16.149999999999999" customHeight="1" x14ac:dyDescent="0.35">
      <c r="C27" s="48"/>
      <c r="D27" s="49"/>
      <c r="E27" s="50"/>
      <c r="F27" s="51"/>
      <c r="G27" s="51"/>
      <c r="H27" s="52"/>
      <c r="I27" s="52"/>
      <c r="J27" s="52"/>
      <c r="K27" s="52"/>
      <c r="L27" s="52"/>
      <c r="M27" s="52"/>
      <c r="N27" s="52"/>
    </row>
    <row r="28" spans="1:14" s="7" customFormat="1" x14ac:dyDescent="0.35">
      <c r="C28" s="56" t="s">
        <v>8</v>
      </c>
      <c r="D28" s="57">
        <f>D9+D20+D26</f>
        <v>996371.76126315794</v>
      </c>
      <c r="E28" s="57">
        <f>E9+E20+E26</f>
        <v>1018228.5344301781</v>
      </c>
      <c r="F28" s="58">
        <f>(E28-D28)/D28</f>
        <v>2.1936363530928541E-2</v>
      </c>
      <c r="G28" s="58"/>
      <c r="H28" s="57">
        <f>H9+H20+H26</f>
        <v>530780.07482102141</v>
      </c>
      <c r="I28" s="57">
        <f>I9+I20+I26</f>
        <v>487448.45960915677</v>
      </c>
      <c r="J28" s="57">
        <f>J9+J20+J26</f>
        <v>1018228.534430178</v>
      </c>
      <c r="K28" s="57">
        <f t="shared" ref="K28:N28" si="8">K9+K20+K26</f>
        <v>304559.47562533914</v>
      </c>
      <c r="L28" s="57">
        <f t="shared" si="8"/>
        <v>333197.94377044105</v>
      </c>
      <c r="M28" s="57">
        <f t="shared" si="8"/>
        <v>380471.11503439787</v>
      </c>
      <c r="N28" s="57">
        <f t="shared" si="8"/>
        <v>1018228.5344301781</v>
      </c>
    </row>
    <row r="29" spans="1:14" s="7" customFormat="1" ht="16.149999999999999" customHeight="1" x14ac:dyDescent="0.35">
      <c r="C29" s="48"/>
      <c r="D29" s="50"/>
      <c r="E29" s="50"/>
      <c r="F29" s="51"/>
      <c r="G29" s="51"/>
      <c r="H29" s="52"/>
      <c r="I29" s="52"/>
      <c r="J29" s="52"/>
      <c r="K29" s="52"/>
      <c r="L29" s="52"/>
      <c r="M29" s="52"/>
      <c r="N29" s="52"/>
    </row>
    <row r="32" spans="1:14" x14ac:dyDescent="0.35">
      <c r="I32" s="62"/>
    </row>
    <row r="33" spans="9:10" x14ac:dyDescent="0.35">
      <c r="I33" s="62"/>
    </row>
    <row r="34" spans="9:10" x14ac:dyDescent="0.35">
      <c r="I34" s="62"/>
    </row>
    <row r="35" spans="9:10" x14ac:dyDescent="0.35">
      <c r="I35" s="62"/>
    </row>
    <row r="36" spans="9:10" x14ac:dyDescent="0.35">
      <c r="I36" s="62"/>
    </row>
    <row r="37" spans="9:10" x14ac:dyDescent="0.35">
      <c r="I37" s="62"/>
    </row>
    <row r="38" spans="9:10" ht="15" thickBot="1" x14ac:dyDescent="0.4">
      <c r="I38" s="63">
        <f>SUM(I32:I37)</f>
        <v>0</v>
      </c>
      <c r="J38" s="64"/>
    </row>
    <row r="39" spans="9:10" ht="15" thickTop="1" x14ac:dyDescent="0.35"/>
  </sheetData>
  <mergeCells count="1">
    <mergeCell ref="G6:G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7978EC024D7B4F94E32C826E2259A6" ma:contentTypeVersion="12" ma:contentTypeDescription="Create a new document." ma:contentTypeScope="" ma:versionID="b9a740f3a5abfb08293ee90b2777ec7a">
  <xsd:schema xmlns:xsd="http://www.w3.org/2001/XMLSchema" xmlns:xs="http://www.w3.org/2001/XMLSchema" xmlns:p="http://schemas.microsoft.com/office/2006/metadata/properties" xmlns:ns2="71bbbc2d-6cad-4bae-a9b6-f7a9cc8f121c" xmlns:ns3="2ce0ca84-8b2a-4181-bf67-340254fafee5" targetNamespace="http://schemas.microsoft.com/office/2006/metadata/properties" ma:root="true" ma:fieldsID="d8f914d966eaf7f5ea8f57646941b957" ns2:_="" ns3:_="">
    <xsd:import namespace="71bbbc2d-6cad-4bae-a9b6-f7a9cc8f121c"/>
    <xsd:import namespace="2ce0ca84-8b2a-4181-bf67-340254fafe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bbbc2d-6cad-4bae-a9b6-f7a9cc8f12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8b044b7-0085-4a7e-81e3-b64056e799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e0ca84-8b2a-4181-bf67-340254fafee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d7fc4e0-6085-425f-8fb6-e669b9eba4b1}" ma:internalName="TaxCatchAll" ma:showField="CatchAllData" ma:web="2ce0ca84-8b2a-4181-bf67-340254fafe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ce0ca84-8b2a-4181-bf67-340254fafee5" xsi:nil="true"/>
    <lcf76f155ced4ddcb4097134ff3c332f xmlns="71bbbc2d-6cad-4bae-a9b6-f7a9cc8f12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76FA322-7973-4045-9556-2DF47E418E60}"/>
</file>

<file path=customXml/itemProps2.xml><?xml version="1.0" encoding="utf-8"?>
<ds:datastoreItem xmlns:ds="http://schemas.openxmlformats.org/officeDocument/2006/customXml" ds:itemID="{339AC596-A9F5-4DAE-BB1B-B3392D40012D}"/>
</file>

<file path=customXml/itemProps3.xml><?xml version="1.0" encoding="utf-8"?>
<ds:datastoreItem xmlns:ds="http://schemas.openxmlformats.org/officeDocument/2006/customXml" ds:itemID="{A85AAC57-63DC-4DE2-9A2E-AE67D9B1AB4F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Oliva Greene</dc:creator>
  <cp:lastModifiedBy>Jimena Duran</cp:lastModifiedBy>
  <dcterms:created xsi:type="dcterms:W3CDTF">2023-10-31T17:36:06Z</dcterms:created>
  <dcterms:modified xsi:type="dcterms:W3CDTF">2023-10-31T20:59:41Z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0x010100407978EC024D7B4F94E32C826E2259A6</vt:lpwstr>
  </property>
  <property fmtid="{D5CDD505-2E9C-101B-9397-08002B2CF9AE}" pid="3" name="Order">
    <vt:r8>2216200</vt:r8>
  </property>
</Properties>
</file>