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F:\Grants Management\03. LEAP4Peace\4. Donor coordination\Reporting MFA\2022\Report for submission\"/>
    </mc:Choice>
  </mc:AlternateContent>
  <xr:revisionPtr revIDLastSave="0" documentId="13_ncr:1_{D03E2E30-AE79-4998-952C-8E40D72B121C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L4P 2022" sheetId="1" r:id="rId1"/>
  </sheets>
  <definedNames>
    <definedName name="_c" localSheetId="0">#REF!</definedName>
    <definedName name="_c">#REF!</definedName>
    <definedName name="actual">#REF!</definedName>
    <definedName name="adminfee">#REF!</definedName>
    <definedName name="Check_Locked">#REF!</definedName>
    <definedName name="Class">#REF!</definedName>
    <definedName name="Currencies_Table">#REF!</definedName>
    <definedName name="Currency">#REF!</definedName>
    <definedName name="Direct">#REF!</definedName>
    <definedName name="DollarLC">#REF!</definedName>
    <definedName name="dsfgrerg">#REF!</definedName>
    <definedName name="e">#REF!</definedName>
    <definedName name="EMER">#REF!</definedName>
    <definedName name="ENG_BI_CORE_LOCATION">"C:\Pastel12\"</definedName>
    <definedName name="ENG_BI_LBI" hidden="1">"EB2HA3EL88"</definedName>
    <definedName name="ENG_BI_TLA" hidden="1">"135;255;16;187;75;236;23;130;176;165;195;65;49;195;251;51;114;78;209;190;104;160;252;29;75;169;264;135;205;199;267;270"</definedName>
    <definedName name="ENG_BI_TLA2" hidden="1">"102;168;7;98;173;209;193;164;218;209;140;208;104;226;7;223;251;83;202;187;158;215;124;182;67;117;46;36;122;135;176;131"</definedName>
    <definedName name="fa">#REF!</definedName>
    <definedName name="fdfererewfew">#REF!</definedName>
    <definedName name="fdskfdk">#REF!</definedName>
    <definedName name="gartrga">#REF!</definedName>
    <definedName name="gdagd">#REF!</definedName>
    <definedName name="ICR_admin">#REF!</definedName>
    <definedName name="ICR_procurement">#REF!</definedName>
    <definedName name="ICR_sub">#REF!</definedName>
    <definedName name="INFO_BI_EXE_NAME" hidden="1">"BICPARTNERV12.EXE"</definedName>
    <definedName name="INFO_EXE_SERVER_PATH" hidden="1">"C:\Pastel12\BICPARTNERV12.EXE"</definedName>
    <definedName name="INFO_INSTANCE_ID" hidden="1">"0"</definedName>
    <definedName name="INFO_INSTANCE_NAME" hidden="1">"Project Budget _20150213_21_18_07_1818.xls"</definedName>
    <definedName name="INFO_REPORT_CODE" hidden="1">"P10-FI01-2-1"</definedName>
    <definedName name="INFO_REPORT_ID" hidden="1">"4"</definedName>
    <definedName name="INFO_REPORT_NAME" hidden="1">"Project Budget "</definedName>
    <definedName name="INFO_RUN_USER" hidden="1">""</definedName>
    <definedName name="INFO_RUN_WORKSTATION" hidden="1">"HP-HP"</definedName>
    <definedName name="intlfringe">#REF!</definedName>
    <definedName name="ireewi">#REF!</definedName>
    <definedName name="Kan_Khaung_SPS">#REF!</definedName>
    <definedName name="Kurs_Euro">#REF!</definedName>
    <definedName name="LayoutNumPeriods">#REF!</definedName>
    <definedName name="List_Activities">#REF!</definedName>
    <definedName name="localfringe">#REF!</definedName>
    <definedName name="localinflation_yr2">#REF!</definedName>
    <definedName name="localinflation_yr3">#REF!</definedName>
    <definedName name="localinflation_yr4">#REF!</definedName>
    <definedName name="localinflation_yr5">#REF!</definedName>
    <definedName name="MONTH">#REF!</definedName>
    <definedName name="Name_of_Organisation__ADRA_Myanmar__Action_Aid_Myanmar_and_ECODEV_Project_Title__Livelihood_Enhancement_to_Reduce_Poverty__LERP__Project_Geographic_coverage__townships___Pls_fill_up_according_to_IPs_coverage_Reporting_Period__01_April_2010_to_30_Sept_2010">#REF!</definedName>
    <definedName name="nn" localSheetId="0">#REF!</definedName>
    <definedName name="nn">#REF!</definedName>
    <definedName name="Objectives">#REF!</definedName>
    <definedName name="_xlnm.Print_Area" localSheetId="0">'L4P 2022'!$C$1:$I$29</definedName>
    <definedName name="_xlnm.Print_Titles" localSheetId="0">'L4P 2022'!$3:$3</definedName>
    <definedName name="Retained_Earnings">#REF!</definedName>
    <definedName name="ROMA">#REF!</definedName>
    <definedName name="roma12">#REF!</definedName>
    <definedName name="Scale">#REF!</definedName>
    <definedName name="Schaal">#REF!</definedName>
    <definedName name="Schaal01" localSheetId="0">#REF!</definedName>
    <definedName name="Schaal01">#REF!</definedName>
    <definedName name="Schaal02" localSheetId="0">#REF!</definedName>
    <definedName name="Schaal02">#REF!</definedName>
    <definedName name="Schaal03" localSheetId="0">#REF!</definedName>
    <definedName name="Schaal03">#REF!</definedName>
    <definedName name="Schaal04" localSheetId="0">#REF!</definedName>
    <definedName name="Schaal04">#REF!</definedName>
    <definedName name="Schaal05" localSheetId="0">#REF!</definedName>
    <definedName name="Schaal05">#REF!</definedName>
    <definedName name="Schaal06" localSheetId="0">#REF!</definedName>
    <definedName name="Schaal06">#REF!</definedName>
    <definedName name="Schaal07" localSheetId="0">#REF!</definedName>
    <definedName name="Schaal07">#REF!</definedName>
    <definedName name="Schaal08" localSheetId="0">#REF!</definedName>
    <definedName name="Schaal08">#REF!</definedName>
    <definedName name="Schaal09" localSheetId="0">#REF!</definedName>
    <definedName name="Schaal09">#REF!</definedName>
    <definedName name="Schaal10" localSheetId="0">#REF!</definedName>
    <definedName name="Schaal10">#REF!</definedName>
    <definedName name="Schaal11" localSheetId="0">#REF!</definedName>
    <definedName name="Schaal11">#REF!</definedName>
    <definedName name="Schaal12" localSheetId="0">#REF!</definedName>
    <definedName name="Schaal12">#REF!</definedName>
    <definedName name="Schaal13" localSheetId="0">#REF!</definedName>
    <definedName name="Schaal13">#REF!</definedName>
    <definedName name="Schaal14" localSheetId="0">#REF!</definedName>
    <definedName name="Schaal14">#REF!</definedName>
    <definedName name="Schaal15" localSheetId="0">#REF!</definedName>
    <definedName name="Schaal15">#REF!</definedName>
    <definedName name="Schaal16" localSheetId="0">#REF!</definedName>
    <definedName name="Schaal16">#REF!</definedName>
    <definedName name="Schaal17" localSheetId="0">#REF!</definedName>
    <definedName name="Schaal17">#REF!</definedName>
    <definedName name="Schaal18" localSheetId="0">#REF!</definedName>
    <definedName name="Schaal18">#REF!</definedName>
    <definedName name="Search_Box">#REF!</definedName>
    <definedName name="SelectedDate">#REF!</definedName>
    <definedName name="Status">#REF!</definedName>
    <definedName name="Step">#REF!</definedName>
    <definedName name="Step11" localSheetId="0">#REF!</definedName>
    <definedName name="Step11">#REF!</definedName>
    <definedName name="Support">#REF!</definedName>
    <definedName name="SV_DBTYPE">"-1"</definedName>
    <definedName name="SV_ENCPT_LOGON_PWD" hidden="1">"078104085088070"</definedName>
    <definedName name="SV_ENCPT_LOGON_USER" hidden="1">"095094088070084"</definedName>
    <definedName name="SV_PAS_PastelCompanyPath" hidden="1">"C:\PASTEL12\NIMD2014"</definedName>
    <definedName name="SV_PAS_PastelDatabase" hidden="1">"PAS12NIMD2014"</definedName>
    <definedName name="SV_PAS_PervasiveServer" hidden="1">"HP-HP"</definedName>
    <definedName name="SV_REPORT_CODE">"P10-FI01-2-1"</definedName>
    <definedName name="SV_REPORT_ID">"4"</definedName>
    <definedName name="SV_REPORT_NAME">"Project Budget "</definedName>
    <definedName name="SV_REPOSCODE">""</definedName>
    <definedName name="SV_SOLUTION_ID">"38"</definedName>
    <definedName name="SV_TENANT_CODE">""</definedName>
    <definedName name="Toolbox_Code" localSheetId="0">#REF!</definedName>
    <definedName name="Toolbox_Code">#REF!</definedName>
    <definedName name="total_cost">#REF!</definedName>
    <definedName name="total_cost_y1">#REF!</definedName>
    <definedName name="Total_Materials_and_Labours">#REF!</definedName>
    <definedName name="Trede">#REF!</definedName>
    <definedName name="Trede01" localSheetId="0">#REF!</definedName>
    <definedName name="Trede01">#REF!</definedName>
    <definedName name="Trede02" localSheetId="0">#REF!</definedName>
    <definedName name="Trede02">#REF!</definedName>
    <definedName name="Trede03" localSheetId="0">#REF!</definedName>
    <definedName name="Trede03">#REF!</definedName>
    <definedName name="Trede04" localSheetId="0">#REF!</definedName>
    <definedName name="Trede04">#REF!</definedName>
    <definedName name="Trede05" localSheetId="0">#REF!</definedName>
    <definedName name="Trede05">#REF!</definedName>
    <definedName name="Trede06" localSheetId="0">#REF!</definedName>
    <definedName name="Trede06">#REF!</definedName>
    <definedName name="Trede07" localSheetId="0">#REF!</definedName>
    <definedName name="Trede07">#REF!</definedName>
    <definedName name="Trede08" localSheetId="0">#REF!</definedName>
    <definedName name="Trede08">#REF!</definedName>
    <definedName name="Trede09" localSheetId="0">#REF!</definedName>
    <definedName name="Trede09">#REF!</definedName>
    <definedName name="Trede10" localSheetId="0">#REF!</definedName>
    <definedName name="Trede10">#REF!</definedName>
    <definedName name="Trede11" localSheetId="0">#REF!</definedName>
    <definedName name="Trede11">#REF!</definedName>
    <definedName name="Trede12" localSheetId="0">#REF!</definedName>
    <definedName name="Trede12">#REF!</definedName>
    <definedName name="Trede13" localSheetId="0">#REF!</definedName>
    <definedName name="Trede13">#REF!</definedName>
    <definedName name="usinflation_yr2">#REF!</definedName>
    <definedName name="usinflation_yr3">#REF!</definedName>
    <definedName name="usinflation_yr4">#REF!</definedName>
    <definedName name="usinflation_yr5">#REF!</definedName>
    <definedName name="valuevx">42.314159</definedName>
    <definedName name="Version_Code">#REF!</definedName>
    <definedName name="x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" l="1"/>
  <c r="E19" i="1"/>
  <c r="F25" i="1" l="1"/>
  <c r="D19" i="1" l="1"/>
  <c r="J25" i="1" l="1"/>
  <c r="J8" i="1"/>
  <c r="F24" i="1"/>
  <c r="F8" i="1"/>
  <c r="N8" i="1" l="1"/>
  <c r="N24" i="1" l="1"/>
  <c r="J24" i="1"/>
  <c r="N25" i="1"/>
  <c r="F7" i="1" l="1"/>
  <c r="J7" i="1" l="1"/>
  <c r="N7" i="1"/>
  <c r="F16" i="1"/>
  <c r="F15" i="1"/>
  <c r="F6" i="1"/>
  <c r="F17" i="1"/>
  <c r="J16" i="1" l="1"/>
  <c r="N15" i="1"/>
  <c r="N16" i="1"/>
  <c r="J17" i="1"/>
  <c r="J15" i="1"/>
  <c r="N17" i="1"/>
  <c r="F13" i="1"/>
  <c r="E26" i="1"/>
  <c r="F23" i="1"/>
  <c r="L26" i="1"/>
  <c r="I26" i="1"/>
  <c r="M26" i="1"/>
  <c r="L9" i="1"/>
  <c r="M9" i="1"/>
  <c r="K9" i="1"/>
  <c r="I9" i="1"/>
  <c r="D26" i="1"/>
  <c r="D9" i="1"/>
  <c r="D20" i="1"/>
  <c r="N13" i="1" l="1"/>
  <c r="J13" i="1"/>
  <c r="F26" i="1"/>
  <c r="F9" i="1"/>
  <c r="J6" i="1"/>
  <c r="J9" i="1" s="1"/>
  <c r="H9" i="1"/>
  <c r="J23" i="1"/>
  <c r="J26" i="1" s="1"/>
  <c r="H26" i="1"/>
  <c r="N23" i="1"/>
  <c r="N26" i="1" s="1"/>
  <c r="K26" i="1"/>
  <c r="N6" i="1"/>
  <c r="N9" i="1" s="1"/>
  <c r="D28" i="1"/>
  <c r="F14" i="1" l="1"/>
  <c r="N14" i="1" l="1"/>
  <c r="J14" i="1" l="1"/>
  <c r="I19" i="1" l="1"/>
  <c r="M19" i="1"/>
  <c r="L19" i="1"/>
  <c r="F18" i="1"/>
  <c r="F19" i="1"/>
  <c r="L20" i="1" l="1"/>
  <c r="L28" i="1" s="1"/>
  <c r="J18" i="1"/>
  <c r="J19" i="1" s="1"/>
  <c r="H19" i="1"/>
  <c r="H20" i="1"/>
  <c r="H28" i="1" s="1"/>
  <c r="K19" i="1"/>
  <c r="N18" i="1"/>
  <c r="N19" i="1" s="1"/>
  <c r="M20" i="1"/>
  <c r="M28" i="1" s="1"/>
  <c r="K20" i="1" l="1"/>
  <c r="K28" i="1" s="1"/>
  <c r="N12" i="1"/>
  <c r="N20" i="1" s="1"/>
  <c r="N28" i="1" s="1"/>
  <c r="F12" i="1"/>
  <c r="E20" i="1"/>
  <c r="J12" i="1"/>
  <c r="J20" i="1" s="1"/>
  <c r="J28" i="1" s="1"/>
  <c r="I20" i="1"/>
  <c r="I28" i="1" s="1"/>
  <c r="E28" i="1" l="1"/>
  <c r="F20" i="1"/>
  <c r="F28" i="1" l="1"/>
</calcChain>
</file>

<file path=xl/sharedStrings.xml><?xml version="1.0" encoding="utf-8"?>
<sst xmlns="http://schemas.openxmlformats.org/spreadsheetml/2006/main" count="49" uniqueCount="41">
  <si>
    <t xml:space="preserve">Contribution to Long Term Outcome </t>
  </si>
  <si>
    <t>LTO 1</t>
  </si>
  <si>
    <t>LTO2</t>
  </si>
  <si>
    <t>Direct staff costs</t>
  </si>
  <si>
    <t>A.</t>
  </si>
  <si>
    <t>B.</t>
  </si>
  <si>
    <t>C.</t>
  </si>
  <si>
    <t>Consultants/advisors</t>
  </si>
  <si>
    <t>Staff costs</t>
  </si>
  <si>
    <t>Local staff costs</t>
  </si>
  <si>
    <t>Sub Total  - Direct staff costs</t>
  </si>
  <si>
    <t>Other direct programme costs</t>
  </si>
  <si>
    <t xml:space="preserve"> Sub Total  - Other direct programme costs</t>
  </si>
  <si>
    <t>I.</t>
  </si>
  <si>
    <t>II.</t>
  </si>
  <si>
    <t>D.</t>
  </si>
  <si>
    <t>E.</t>
  </si>
  <si>
    <t>F.</t>
  </si>
  <si>
    <t>Activity costs</t>
  </si>
  <si>
    <t>Consortium partner costs</t>
  </si>
  <si>
    <t>Activity-related travel costs</t>
  </si>
  <si>
    <t>Project office costs</t>
  </si>
  <si>
    <t>Equipment and investment costs</t>
  </si>
  <si>
    <t>Monitoring, evaluation, auditing</t>
  </si>
  <si>
    <t>Overheads / indirect costs</t>
  </si>
  <si>
    <t>III.</t>
  </si>
  <si>
    <t>Cost of support staff</t>
  </si>
  <si>
    <t>Not directly allocable admin costs</t>
  </si>
  <si>
    <t>Other not directly allocable costs</t>
  </si>
  <si>
    <t>Sub Total  - Overheads / indirect costs</t>
  </si>
  <si>
    <t>Total</t>
  </si>
  <si>
    <t>Countries</t>
  </si>
  <si>
    <t>Burundi</t>
  </si>
  <si>
    <t xml:space="preserve">Colombia </t>
  </si>
  <si>
    <t>Myanmar</t>
  </si>
  <si>
    <t>F.1</t>
  </si>
  <si>
    <t>Staff</t>
  </si>
  <si>
    <t>F.2</t>
  </si>
  <si>
    <t>Activities</t>
  </si>
  <si>
    <t>Actuals 2022</t>
  </si>
  <si>
    <t>Revised Budget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</si>
</sst>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  <numFmt numFmtId="165" formatCode="_ [$€-2]\ * #,##0_ ;_ [$€-2]\ * \-#,##0_ ;_ [$€-2]\ * &quot;-&quot;??_ ;_ @_ "/>
    <numFmt numFmtId="166" formatCode="_-&quot;USh&quot;* #,##0.00_-;\-&quot;USh&quot;* #,##0.00_-;_-&quot;USh&quot;* &quot;-&quot;??_-;_-@_-"/>
    <numFmt numFmtId="167" formatCode="_ &quot;€&quot;\ * #,##0_ ;_ &quot;€&quot;\ * \-#,##0_ ;_ &quot;€&quot;\ * &quot;-&quot;??_ ;_ @_ "/>
    <numFmt numFmtId="168" formatCode="&quot;€&quot;\ 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9A4F"/>
        <bgColor indexed="64"/>
      </patternFill>
    </fill>
    <fill>
      <patternFill patternType="solid">
        <fgColor rgb="FF277194"/>
        <bgColor indexed="64"/>
      </patternFill>
    </fill>
    <fill>
      <patternFill patternType="solid">
        <fgColor rgb="FF0B415B"/>
        <bgColor indexed="64"/>
      </patternFill>
    </fill>
    <fill>
      <patternFill patternType="solid">
        <fgColor rgb="FFDDDDDD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1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4" fillId="2" borderId="0" xfId="0" applyFont="1" applyFill="1" applyAlignment="1">
      <alignment vertical="center"/>
    </xf>
    <xf numFmtId="3" fontId="5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3" fontId="0" fillId="2" borderId="0" xfId="0" applyNumberFormat="1" applyFill="1" applyAlignment="1">
      <alignment vertical="center"/>
    </xf>
    <xf numFmtId="0" fontId="7" fillId="2" borderId="1" xfId="0" applyFont="1" applyFill="1" applyBorder="1" applyAlignment="1">
      <alignment horizontal="centerContinuous" vertical="center"/>
    </xf>
    <xf numFmtId="0" fontId="0" fillId="0" borderId="0" xfId="0" applyAlignment="1">
      <alignment vertical="center"/>
    </xf>
    <xf numFmtId="0" fontId="8" fillId="2" borderId="2" xfId="0" applyFont="1" applyFill="1" applyBorder="1" applyAlignment="1">
      <alignment horizontal="center" wrapText="1"/>
    </xf>
    <xf numFmtId="3" fontId="8" fillId="2" borderId="1" xfId="0" applyNumberFormat="1" applyFont="1" applyFill="1" applyBorder="1" applyAlignment="1">
      <alignment horizontal="center" wrapText="1"/>
    </xf>
    <xf numFmtId="3" fontId="8" fillId="2" borderId="3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/>
    </xf>
    <xf numFmtId="3" fontId="0" fillId="3" borderId="1" xfId="0" applyNumberForma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164" fontId="0" fillId="2" borderId="1" xfId="0" applyNumberFormat="1" applyFill="1" applyBorder="1" applyAlignment="1">
      <alignment horizontal="right" vertical="center"/>
    </xf>
    <xf numFmtId="164" fontId="2" fillId="4" borderId="5" xfId="0" applyNumberFormat="1" applyFont="1" applyFill="1" applyBorder="1" applyAlignment="1">
      <alignment vertical="center"/>
    </xf>
    <xf numFmtId="164" fontId="2" fillId="4" borderId="6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164" fontId="2" fillId="5" borderId="7" xfId="0" applyNumberFormat="1" applyFont="1" applyFill="1" applyBorder="1" applyAlignment="1">
      <alignment vertical="center"/>
    </xf>
    <xf numFmtId="0" fontId="0" fillId="2" borderId="4" xfId="0" applyFill="1" applyBorder="1" applyAlignment="1">
      <alignment horizontal="left" vertical="center"/>
    </xf>
    <xf numFmtId="3" fontId="0" fillId="2" borderId="4" xfId="0" applyNumberFormat="1" applyFill="1" applyBorder="1" applyAlignment="1">
      <alignment horizontal="right" vertical="center"/>
    </xf>
    <xf numFmtId="3" fontId="0" fillId="3" borderId="1" xfId="0" applyNumberForma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0" fillId="0" borderId="4" xfId="0" applyBorder="1" applyAlignment="1">
      <alignment horizontal="left" vertical="center"/>
    </xf>
    <xf numFmtId="3" fontId="0" fillId="0" borderId="4" xfId="0" applyNumberFormat="1" applyBorder="1" applyAlignment="1">
      <alignment horizontal="right" vertical="center"/>
    </xf>
    <xf numFmtId="3" fontId="7" fillId="0" borderId="4" xfId="0" applyNumberFormat="1" applyFont="1" applyBorder="1" applyAlignment="1">
      <alignment vertical="center"/>
    </xf>
    <xf numFmtId="3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4" fontId="7" fillId="6" borderId="1" xfId="0" applyNumberFormat="1" applyFont="1" applyFill="1" applyBorder="1" applyAlignment="1">
      <alignment vertical="center"/>
    </xf>
    <xf numFmtId="0" fontId="0" fillId="2" borderId="1" xfId="0" applyFill="1" applyBorder="1"/>
    <xf numFmtId="0" fontId="0" fillId="0" borderId="0" xfId="0" applyAlignment="1">
      <alignment horizontal="right"/>
    </xf>
    <xf numFmtId="0" fontId="0" fillId="2" borderId="1" xfId="0" applyFill="1" applyBorder="1" applyAlignment="1">
      <alignment horizontal="right" vertical="center"/>
    </xf>
    <xf numFmtId="165" fontId="0" fillId="2" borderId="9" xfId="0" applyNumberFormat="1" applyFill="1" applyBorder="1" applyAlignment="1">
      <alignment horizontal="right" vertical="center"/>
    </xf>
    <xf numFmtId="165" fontId="0" fillId="2" borderId="1" xfId="0" applyNumberFormat="1" applyFill="1" applyBorder="1" applyAlignment="1">
      <alignment horizontal="right" vertical="center"/>
    </xf>
    <xf numFmtId="165" fontId="2" fillId="4" borderId="6" xfId="0" applyNumberFormat="1" applyFont="1" applyFill="1" applyBorder="1" applyAlignment="1">
      <alignment vertical="center"/>
    </xf>
    <xf numFmtId="165" fontId="0" fillId="2" borderId="4" xfId="0" applyNumberFormat="1" applyFill="1" applyBorder="1" applyAlignment="1">
      <alignment horizontal="right" vertical="center"/>
    </xf>
    <xf numFmtId="165" fontId="0" fillId="3" borderId="1" xfId="0" applyNumberFormat="1" applyFill="1" applyBorder="1" applyAlignment="1">
      <alignment horizontal="right" vertical="center"/>
    </xf>
    <xf numFmtId="165" fontId="7" fillId="6" borderId="1" xfId="0" applyNumberFormat="1" applyFont="1" applyFill="1" applyBorder="1" applyAlignment="1">
      <alignment vertical="center"/>
    </xf>
    <xf numFmtId="165" fontId="0" fillId="0" borderId="4" xfId="0" applyNumberFormat="1" applyBorder="1" applyAlignment="1">
      <alignment horizontal="right" vertical="center"/>
    </xf>
    <xf numFmtId="165" fontId="2" fillId="5" borderId="8" xfId="0" applyNumberFormat="1" applyFont="1" applyFill="1" applyBorder="1" applyAlignment="1">
      <alignment vertical="center"/>
    </xf>
    <xf numFmtId="165" fontId="7" fillId="2" borderId="1" xfId="1" applyNumberFormat="1" applyFont="1" applyFill="1" applyBorder="1" applyAlignment="1">
      <alignment vertical="center"/>
    </xf>
    <xf numFmtId="9" fontId="8" fillId="2" borderId="3" xfId="1" applyFont="1" applyFill="1" applyBorder="1" applyAlignment="1">
      <alignment horizontal="center" wrapText="1"/>
    </xf>
    <xf numFmtId="9" fontId="0" fillId="2" borderId="4" xfId="1" applyFont="1" applyFill="1" applyBorder="1" applyAlignment="1">
      <alignment horizontal="center" vertical="center" wrapText="1"/>
    </xf>
    <xf numFmtId="9" fontId="0" fillId="3" borderId="1" xfId="1" applyFont="1" applyFill="1" applyBorder="1" applyAlignment="1">
      <alignment horizontal="center" vertical="center"/>
    </xf>
    <xf numFmtId="9" fontId="0" fillId="2" borderId="9" xfId="1" applyFont="1" applyFill="1" applyBorder="1" applyAlignment="1">
      <alignment horizontal="center" vertical="center"/>
    </xf>
    <xf numFmtId="9" fontId="5" fillId="2" borderId="0" xfId="1" applyFont="1" applyFill="1" applyAlignment="1">
      <alignment horizontal="center" vertical="center"/>
    </xf>
    <xf numFmtId="9" fontId="0" fillId="2" borderId="0" xfId="1" applyFont="1" applyFill="1" applyAlignment="1">
      <alignment horizontal="center" vertical="center"/>
    </xf>
    <xf numFmtId="9" fontId="2" fillId="4" borderId="6" xfId="1" applyFont="1" applyFill="1" applyBorder="1" applyAlignment="1">
      <alignment horizontal="center" vertical="center"/>
    </xf>
    <xf numFmtId="9" fontId="0" fillId="2" borderId="4" xfId="1" applyFont="1" applyFill="1" applyBorder="1" applyAlignment="1">
      <alignment horizontal="center" vertical="center"/>
    </xf>
    <xf numFmtId="9" fontId="7" fillId="6" borderId="1" xfId="1" applyFont="1" applyFill="1" applyBorder="1" applyAlignment="1">
      <alignment horizontal="center" vertical="center"/>
    </xf>
    <xf numFmtId="9" fontId="0" fillId="0" borderId="4" xfId="1" applyFont="1" applyFill="1" applyBorder="1" applyAlignment="1">
      <alignment horizontal="center" vertical="center"/>
    </xf>
    <xf numFmtId="9" fontId="0" fillId="2" borderId="1" xfId="1" applyFont="1" applyFill="1" applyBorder="1" applyAlignment="1">
      <alignment horizontal="center" vertical="center"/>
    </xf>
    <xf numFmtId="9" fontId="2" fillId="5" borderId="8" xfId="1" applyFont="1" applyFill="1" applyBorder="1" applyAlignment="1">
      <alignment horizontal="center" vertical="center"/>
    </xf>
    <xf numFmtId="9" fontId="0" fillId="0" borderId="0" xfId="1" applyFont="1" applyFill="1" applyAlignment="1">
      <alignment horizontal="center" vertical="center"/>
    </xf>
    <xf numFmtId="167" fontId="0" fillId="2" borderId="9" xfId="4" applyNumberFormat="1" applyFont="1" applyFill="1" applyBorder="1" applyAlignment="1">
      <alignment horizontal="right" vertical="center"/>
    </xf>
    <xf numFmtId="167" fontId="2" fillId="4" borderId="6" xfId="4" applyNumberFormat="1" applyFont="1" applyFill="1" applyBorder="1" applyAlignment="1">
      <alignment vertical="center"/>
    </xf>
    <xf numFmtId="167" fontId="0" fillId="2" borderId="4" xfId="4" applyNumberFormat="1" applyFont="1" applyFill="1" applyBorder="1" applyAlignment="1">
      <alignment horizontal="right" vertical="center"/>
    </xf>
    <xf numFmtId="167" fontId="0" fillId="3" borderId="1" xfId="4" applyNumberFormat="1" applyFont="1" applyFill="1" applyBorder="1" applyAlignment="1">
      <alignment horizontal="right" vertical="center"/>
    </xf>
    <xf numFmtId="167" fontId="7" fillId="6" borderId="1" xfId="4" applyNumberFormat="1" applyFont="1" applyFill="1" applyBorder="1" applyAlignment="1">
      <alignment vertical="center"/>
    </xf>
    <xf numFmtId="167" fontId="0" fillId="0" borderId="4" xfId="4" applyNumberFormat="1" applyFont="1" applyFill="1" applyBorder="1" applyAlignment="1">
      <alignment horizontal="right" vertical="center"/>
    </xf>
    <xf numFmtId="167" fontId="0" fillId="2" borderId="1" xfId="4" applyNumberFormat="1" applyFont="1" applyFill="1" applyBorder="1" applyAlignment="1">
      <alignment horizontal="right" vertical="center"/>
    </xf>
    <xf numFmtId="167" fontId="2" fillId="5" borderId="8" xfId="4" applyNumberFormat="1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165" fontId="7" fillId="0" borderId="4" xfId="0" applyNumberFormat="1" applyFont="1" applyBorder="1" applyAlignment="1">
      <alignment vertical="center"/>
    </xf>
    <xf numFmtId="167" fontId="0" fillId="0" borderId="9" xfId="4" applyNumberFormat="1" applyFont="1" applyFill="1" applyBorder="1" applyAlignment="1">
      <alignment horizontal="right" vertical="center"/>
    </xf>
    <xf numFmtId="167" fontId="0" fillId="0" borderId="1" xfId="4" applyNumberFormat="1" applyFont="1" applyFill="1" applyBorder="1" applyAlignment="1">
      <alignment horizontal="right" vertical="center"/>
    </xf>
    <xf numFmtId="167" fontId="0" fillId="0" borderId="0" xfId="0" applyNumberFormat="1" applyAlignment="1">
      <alignment vertical="center"/>
    </xf>
    <xf numFmtId="168" fontId="0" fillId="0" borderId="0" xfId="0" applyNumberFormat="1" applyAlignment="1">
      <alignment vertical="center"/>
    </xf>
  </cellXfs>
  <cellStyles count="5">
    <cellStyle name="Currency" xfId="4" builtinId="4"/>
    <cellStyle name="Currency 2" xfId="2" xr:uid="{00000000-0005-0000-0000-000001000000}"/>
    <cellStyle name="Normal" xfId="0" builtinId="0"/>
    <cellStyle name="Normal 2" xfId="3" xr:uid="{00000000-0005-0000-0000-000003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1551940</xdr:colOff>
      <xdr:row>2</xdr:row>
      <xdr:rowOff>598931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54480" cy="9805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"/>
  <sheetViews>
    <sheetView showGridLines="0" tabSelected="1" zoomScale="80" zoomScaleNormal="80" zoomScaleSheetLayoutView="80" workbookViewId="0">
      <pane ySplit="4" topLeftCell="A5" activePane="bottomLeft" state="frozen"/>
      <selection pane="bottomLeft" activeCell="E1" sqref="E1:G1048576"/>
    </sheetView>
  </sheetViews>
  <sheetFormatPr defaultColWidth="9.08984375" defaultRowHeight="14.5" x14ac:dyDescent="0.35"/>
  <cols>
    <col min="1" max="1" width="2.90625" style="8" customWidth="1"/>
    <col min="2" max="2" width="2.6328125" style="8" customWidth="1"/>
    <col min="3" max="3" width="59.6328125" style="8" customWidth="1"/>
    <col min="4" max="4" width="19.36328125" style="30" customWidth="1"/>
    <col min="5" max="5" width="19.36328125" style="30" hidden="1" customWidth="1"/>
    <col min="6" max="6" width="6.90625" style="59" hidden="1" customWidth="1"/>
    <col min="7" max="7" width="37.08984375" style="30" hidden="1" customWidth="1"/>
    <col min="8" max="14" width="16.453125" style="31" customWidth="1"/>
    <col min="15" max="16384" width="9.08984375" style="8"/>
  </cols>
  <sheetData>
    <row r="1" spans="1:14" s="4" customFormat="1" ht="15.5" x14ac:dyDescent="0.35">
      <c r="C1" s="1"/>
      <c r="D1" s="2"/>
      <c r="E1" s="2"/>
      <c r="F1" s="51"/>
      <c r="G1" s="2"/>
      <c r="H1" s="3"/>
      <c r="I1" s="3"/>
      <c r="J1" s="3"/>
      <c r="K1" s="3"/>
      <c r="L1" s="3"/>
      <c r="M1" s="3"/>
      <c r="N1" s="3"/>
    </row>
    <row r="2" spans="1:14" ht="15" customHeight="1" x14ac:dyDescent="0.35">
      <c r="C2" s="5"/>
      <c r="D2" s="6"/>
      <c r="E2" s="6"/>
      <c r="F2" s="52"/>
      <c r="G2" s="6"/>
      <c r="H2" s="7" t="s">
        <v>0</v>
      </c>
      <c r="I2" s="7"/>
      <c r="J2" s="7"/>
      <c r="K2" s="7" t="s">
        <v>31</v>
      </c>
      <c r="L2" s="7"/>
      <c r="M2" s="7"/>
      <c r="N2" s="7"/>
    </row>
    <row r="3" spans="1:14" ht="57.75" customHeight="1" x14ac:dyDescent="0.35">
      <c r="C3" s="9"/>
      <c r="D3" s="10" t="s">
        <v>40</v>
      </c>
      <c r="E3" s="11" t="s">
        <v>39</v>
      </c>
      <c r="F3" s="47"/>
      <c r="G3" s="11"/>
      <c r="H3" s="12" t="s">
        <v>1</v>
      </c>
      <c r="I3" s="12" t="s">
        <v>2</v>
      </c>
      <c r="J3" s="12" t="s">
        <v>30</v>
      </c>
      <c r="K3" s="12" t="s">
        <v>32</v>
      </c>
      <c r="L3" s="12" t="s">
        <v>33</v>
      </c>
      <c r="M3" s="12" t="s">
        <v>34</v>
      </c>
      <c r="N3" s="12" t="s">
        <v>30</v>
      </c>
    </row>
    <row r="4" spans="1:14" ht="16.25" customHeight="1" x14ac:dyDescent="0.35">
      <c r="C4" s="13"/>
      <c r="D4" s="13"/>
      <c r="E4" s="13"/>
      <c r="F4" s="48"/>
      <c r="G4" s="13"/>
      <c r="H4" s="13"/>
      <c r="I4" s="13"/>
      <c r="J4" s="13"/>
      <c r="K4" s="13"/>
      <c r="L4" s="13"/>
      <c r="M4" s="13"/>
      <c r="N4" s="13"/>
    </row>
    <row r="5" spans="1:14" ht="18.5" x14ac:dyDescent="0.35">
      <c r="A5" s="32" t="s">
        <v>13</v>
      </c>
      <c r="B5" s="32"/>
      <c r="C5" s="14" t="s">
        <v>3</v>
      </c>
      <c r="D5" s="15"/>
      <c r="E5" s="15"/>
      <c r="F5" s="49"/>
      <c r="G5" s="15"/>
      <c r="H5" s="16"/>
      <c r="I5" s="16"/>
      <c r="J5" s="16"/>
      <c r="K5" s="16"/>
      <c r="L5" s="16"/>
      <c r="M5" s="16"/>
      <c r="N5" s="16"/>
    </row>
    <row r="6" spans="1:14" x14ac:dyDescent="0.35">
      <c r="A6" s="32"/>
      <c r="B6" s="33" t="s">
        <v>4</v>
      </c>
      <c r="C6" s="17" t="s">
        <v>8</v>
      </c>
      <c r="D6" s="38">
        <v>187336.03200000001</v>
      </c>
      <c r="E6" s="71">
        <v>177998.13527621998</v>
      </c>
      <c r="F6" s="50">
        <f>IFERROR(+E6/D6,0)</f>
        <v>0.95015429426956144</v>
      </c>
      <c r="G6" s="38"/>
      <c r="H6" s="38">
        <v>88999.067638109991</v>
      </c>
      <c r="I6" s="38">
        <v>88999.067638109991</v>
      </c>
      <c r="J6" s="46">
        <f>SUM(H6:I6)</f>
        <v>177998.13527621998</v>
      </c>
      <c r="K6" s="38">
        <v>55624.417273818748</v>
      </c>
      <c r="L6" s="38">
        <v>55624.417273818748</v>
      </c>
      <c r="M6" s="38">
        <v>66749.300728582486</v>
      </c>
      <c r="N6" s="46">
        <f>SUM(K6:M6)</f>
        <v>177998.13527621998</v>
      </c>
    </row>
    <row r="7" spans="1:14" x14ac:dyDescent="0.35">
      <c r="A7" s="32"/>
      <c r="B7" s="33" t="s">
        <v>5</v>
      </c>
      <c r="C7" s="17" t="s">
        <v>9</v>
      </c>
      <c r="D7" s="38">
        <v>206645.54996400001</v>
      </c>
      <c r="E7" s="60">
        <v>215387.85331677838</v>
      </c>
      <c r="F7" s="50">
        <f>IFERROR(+E7/D7,0)</f>
        <v>1.0423057905398949</v>
      </c>
      <c r="G7" s="38"/>
      <c r="H7" s="38">
        <v>121475.42458182258</v>
      </c>
      <c r="I7" s="38">
        <v>93912.4287349558</v>
      </c>
      <c r="J7" s="46">
        <f>SUM(H7:I7)</f>
        <v>215387.85331677838</v>
      </c>
      <c r="K7" s="38">
        <v>66708.320000000007</v>
      </c>
      <c r="L7" s="38">
        <v>68295.773194672569</v>
      </c>
      <c r="M7" s="38">
        <v>80383.760122105785</v>
      </c>
      <c r="N7" s="46">
        <f>SUM(K7:M7)</f>
        <v>215387.85331677838</v>
      </c>
    </row>
    <row r="8" spans="1:14" x14ac:dyDescent="0.35">
      <c r="A8" s="32"/>
      <c r="B8" s="33" t="s">
        <v>6</v>
      </c>
      <c r="C8" s="17" t="s">
        <v>7</v>
      </c>
      <c r="D8" s="38">
        <v>0</v>
      </c>
      <c r="E8" s="60">
        <v>0</v>
      </c>
      <c r="F8" s="50">
        <f>IFERROR(+E8/D8,0)</f>
        <v>0</v>
      </c>
      <c r="G8" s="38"/>
      <c r="H8" s="38">
        <v>0</v>
      </c>
      <c r="I8" s="38">
        <v>0</v>
      </c>
      <c r="J8" s="46">
        <f>SUM(H8:I8)</f>
        <v>0</v>
      </c>
      <c r="K8" s="38">
        <v>0</v>
      </c>
      <c r="L8" s="38">
        <v>0</v>
      </c>
      <c r="M8" s="38">
        <v>0</v>
      </c>
      <c r="N8" s="46">
        <f>SUM(K8:M8)</f>
        <v>0</v>
      </c>
    </row>
    <row r="9" spans="1:14" s="21" customFormat="1" x14ac:dyDescent="0.35">
      <c r="C9" s="19" t="s">
        <v>10</v>
      </c>
      <c r="D9" s="40">
        <f>SUBTOTAL(9,D6:D8)</f>
        <v>393981.58196400001</v>
      </c>
      <c r="E9" s="61">
        <f>SUM(E6:E8)</f>
        <v>393385.98859299836</v>
      </c>
      <c r="F9" s="53">
        <f>IFERROR(+E9/D9,0)</f>
        <v>0.99848827103025317</v>
      </c>
      <c r="G9" s="20"/>
      <c r="H9" s="40">
        <f t="shared" ref="H9:N9" si="0">SUM(H6:H8)</f>
        <v>210474.49221993255</v>
      </c>
      <c r="I9" s="40">
        <f t="shared" si="0"/>
        <v>182911.49637306581</v>
      </c>
      <c r="J9" s="40">
        <f t="shared" si="0"/>
        <v>393385.98859299836</v>
      </c>
      <c r="K9" s="40">
        <f t="shared" si="0"/>
        <v>122332.73727381876</v>
      </c>
      <c r="L9" s="40">
        <f t="shared" si="0"/>
        <v>123920.19046849132</v>
      </c>
      <c r="M9" s="40">
        <f t="shared" si="0"/>
        <v>147133.06085068826</v>
      </c>
      <c r="N9" s="40">
        <f t="shared" si="0"/>
        <v>393385.98859299836</v>
      </c>
    </row>
    <row r="10" spans="1:14" ht="16.25" customHeight="1" x14ac:dyDescent="0.35">
      <c r="C10" s="23"/>
      <c r="D10" s="41"/>
      <c r="E10" s="62"/>
      <c r="F10" s="54"/>
      <c r="G10" s="24"/>
      <c r="H10" s="68"/>
      <c r="I10" s="68"/>
      <c r="J10" s="68"/>
      <c r="K10" s="68"/>
      <c r="L10" s="68"/>
      <c r="M10" s="68"/>
      <c r="N10" s="68"/>
    </row>
    <row r="11" spans="1:14" ht="18.5" x14ac:dyDescent="0.35">
      <c r="A11" s="8" t="s">
        <v>14</v>
      </c>
      <c r="C11" s="14" t="s">
        <v>11</v>
      </c>
      <c r="D11" s="42"/>
      <c r="E11" s="63"/>
      <c r="F11" s="49"/>
      <c r="G11" s="25"/>
      <c r="H11" s="69"/>
      <c r="I11" s="69"/>
      <c r="J11" s="69"/>
      <c r="K11" s="69"/>
      <c r="L11" s="69"/>
      <c r="M11" s="69"/>
      <c r="N11" s="69"/>
    </row>
    <row r="12" spans="1:14" x14ac:dyDescent="0.35">
      <c r="B12" t="s">
        <v>4</v>
      </c>
      <c r="C12" s="17" t="s">
        <v>18</v>
      </c>
      <c r="D12" s="38">
        <v>358484.77281971945</v>
      </c>
      <c r="E12" s="60">
        <v>345986.16399187269</v>
      </c>
      <c r="F12" s="50">
        <f t="shared" ref="F12:F18" si="1">IFERROR(+E12/D12,0)</f>
        <v>0.96513489616438386</v>
      </c>
      <c r="G12" s="38"/>
      <c r="H12" s="38">
        <v>229037.90871417895</v>
      </c>
      <c r="I12" s="38">
        <v>116948.2552776938</v>
      </c>
      <c r="J12" s="46">
        <f t="shared" ref="J12:J13" si="2">SUM(H12:I12)</f>
        <v>345986.16399187275</v>
      </c>
      <c r="K12" s="38">
        <v>119570.76594754343</v>
      </c>
      <c r="L12" s="38">
        <v>95399.831816590988</v>
      </c>
      <c r="M12" s="38">
        <v>131015.56622773829</v>
      </c>
      <c r="N12" s="46">
        <f t="shared" ref="N12:N13" si="3">SUM(K12:M12)</f>
        <v>345986.16399187269</v>
      </c>
    </row>
    <row r="13" spans="1:14" x14ac:dyDescent="0.35">
      <c r="B13" t="s">
        <v>5</v>
      </c>
      <c r="C13" s="17" t="s">
        <v>19</v>
      </c>
      <c r="D13" s="38">
        <v>123339.64263157896</v>
      </c>
      <c r="E13" s="60">
        <v>135745.04999999999</v>
      </c>
      <c r="F13" s="50">
        <f t="shared" si="1"/>
        <v>1.1005792387892395</v>
      </c>
      <c r="G13" s="38"/>
      <c r="H13" s="38">
        <v>67872.524999999994</v>
      </c>
      <c r="I13" s="38">
        <v>67872.524999999994</v>
      </c>
      <c r="J13" s="46">
        <f t="shared" si="2"/>
        <v>135745.04999999999</v>
      </c>
      <c r="K13" s="38">
        <v>42420.328125</v>
      </c>
      <c r="L13" s="38">
        <v>42420.328125</v>
      </c>
      <c r="M13" s="38">
        <v>50904.393749999996</v>
      </c>
      <c r="N13" s="46">
        <f t="shared" si="3"/>
        <v>135745.04999999999</v>
      </c>
    </row>
    <row r="14" spans="1:14" x14ac:dyDescent="0.35">
      <c r="B14" t="s">
        <v>6</v>
      </c>
      <c r="C14" s="17" t="s">
        <v>20</v>
      </c>
      <c r="D14" s="38">
        <v>41798.886400000003</v>
      </c>
      <c r="E14" s="60">
        <v>39192.428053322263</v>
      </c>
      <c r="F14" s="50">
        <f t="shared" si="1"/>
        <v>0.93764287589542716</v>
      </c>
      <c r="G14" s="38"/>
      <c r="H14" s="38">
        <v>20422.022333632664</v>
      </c>
      <c r="I14" s="38">
        <v>18770.405719689596</v>
      </c>
      <c r="J14" s="46">
        <f t="shared" ref="J14:J18" si="4">SUM(H14:I14)</f>
        <v>39192.428053322263</v>
      </c>
      <c r="K14" s="38">
        <v>2562.4718750000002</v>
      </c>
      <c r="L14" s="38">
        <v>13785.459578551545</v>
      </c>
      <c r="M14" s="38">
        <v>22844.496599770711</v>
      </c>
      <c r="N14" s="46">
        <f t="shared" ref="N14:N18" si="5">SUM(K14:M14)</f>
        <v>39192.428053322255</v>
      </c>
    </row>
    <row r="15" spans="1:14" x14ac:dyDescent="0.35">
      <c r="B15" t="s">
        <v>15</v>
      </c>
      <c r="C15" s="17" t="s">
        <v>21</v>
      </c>
      <c r="D15" s="38">
        <v>46388.709848761908</v>
      </c>
      <c r="E15" s="60">
        <v>42448.388248833711</v>
      </c>
      <c r="F15" s="50">
        <f t="shared" si="1"/>
        <v>0.91505860773505943</v>
      </c>
      <c r="G15" s="38"/>
      <c r="H15" s="38">
        <v>21952.879481153373</v>
      </c>
      <c r="I15" s="38">
        <v>19891.50876768033</v>
      </c>
      <c r="J15" s="46">
        <f t="shared" si="4"/>
        <v>41844.388248833704</v>
      </c>
      <c r="K15" s="38">
        <v>3963.1651784999999</v>
      </c>
      <c r="L15" s="38">
        <v>25917.759244338751</v>
      </c>
      <c r="M15" s="38">
        <v>11963.463825994955</v>
      </c>
      <c r="N15" s="46">
        <f t="shared" si="5"/>
        <v>41844.388248833704</v>
      </c>
    </row>
    <row r="16" spans="1:14" x14ac:dyDescent="0.35">
      <c r="B16" t="s">
        <v>16</v>
      </c>
      <c r="C16" s="17" t="s">
        <v>22</v>
      </c>
      <c r="D16" s="38">
        <v>2863.9523809523807</v>
      </c>
      <c r="E16" s="60">
        <v>2118.2028671212479</v>
      </c>
      <c r="F16" s="50">
        <f t="shared" si="1"/>
        <v>0.73960827044786936</v>
      </c>
      <c r="G16" s="38"/>
      <c r="H16" s="38">
        <v>1059.1014335606239</v>
      </c>
      <c r="I16" s="38">
        <v>1059.1014335606239</v>
      </c>
      <c r="J16" s="46">
        <f t="shared" si="4"/>
        <v>2118.2028671212479</v>
      </c>
      <c r="K16" s="38">
        <v>0</v>
      </c>
      <c r="L16" s="38">
        <v>2118.2028671212479</v>
      </c>
      <c r="M16" s="38">
        <v>0</v>
      </c>
      <c r="N16" s="46">
        <f t="shared" si="5"/>
        <v>2118.2028671212479</v>
      </c>
    </row>
    <row r="17" spans="1:14" x14ac:dyDescent="0.35">
      <c r="B17" s="36" t="s">
        <v>35</v>
      </c>
      <c r="C17" s="37" t="s">
        <v>36</v>
      </c>
      <c r="D17" s="38">
        <v>27132.85052295943</v>
      </c>
      <c r="E17" s="60">
        <v>23784.443192142768</v>
      </c>
      <c r="F17" s="50">
        <f t="shared" si="1"/>
        <v>0.87659212849813595</v>
      </c>
      <c r="G17" s="38"/>
      <c r="H17" s="38">
        <v>11892.221596071384</v>
      </c>
      <c r="I17" s="38">
        <v>11892.221596071384</v>
      </c>
      <c r="J17" s="46">
        <f t="shared" si="4"/>
        <v>23784.443192142768</v>
      </c>
      <c r="K17" s="38">
        <v>6547.1874999999991</v>
      </c>
      <c r="L17" s="38">
        <v>9380.6306921427713</v>
      </c>
      <c r="M17" s="38">
        <v>7856.6249999999982</v>
      </c>
      <c r="N17" s="46">
        <f t="shared" si="5"/>
        <v>23784.443192142768</v>
      </c>
    </row>
    <row r="18" spans="1:14" x14ac:dyDescent="0.35">
      <c r="B18" s="36" t="s">
        <v>37</v>
      </c>
      <c r="C18" s="37" t="s">
        <v>38</v>
      </c>
      <c r="D18" s="38">
        <v>20797.666666666664</v>
      </c>
      <c r="E18" s="60">
        <v>11260.940432802699</v>
      </c>
      <c r="F18" s="50">
        <f t="shared" si="1"/>
        <v>0.54145210678133926</v>
      </c>
      <c r="G18" s="38"/>
      <c r="H18" s="38">
        <v>5700.2671882326913</v>
      </c>
      <c r="I18" s="38">
        <v>5560.673244570009</v>
      </c>
      <c r="J18" s="46">
        <f t="shared" si="4"/>
        <v>11260.940432802701</v>
      </c>
      <c r="K18" s="38">
        <v>693.17499999999995</v>
      </c>
      <c r="L18" s="38">
        <v>8340.0159961758836</v>
      </c>
      <c r="M18" s="38">
        <v>2227.7494366268156</v>
      </c>
      <c r="N18" s="46">
        <f t="shared" si="5"/>
        <v>11260.940432802698</v>
      </c>
    </row>
    <row r="19" spans="1:14" x14ac:dyDescent="0.35">
      <c r="B19" t="s">
        <v>17</v>
      </c>
      <c r="C19" s="34" t="s">
        <v>23</v>
      </c>
      <c r="D19" s="43">
        <f>SUBTOTAL(9,D17:D18)</f>
        <v>47930.517189626094</v>
      </c>
      <c r="E19" s="64">
        <f>SUBTOTAL(9,E17:E18)</f>
        <v>35045.383624945469</v>
      </c>
      <c r="F19" s="55">
        <f>IFERROR(+E19/D19,0)</f>
        <v>0.73117057106428562</v>
      </c>
      <c r="G19" s="34"/>
      <c r="H19" s="43">
        <f t="shared" ref="H19:N19" si="6">SUBTOTAL(9,H17:H18)</f>
        <v>17592.488784304074</v>
      </c>
      <c r="I19" s="43">
        <f t="shared" si="6"/>
        <v>17452.894840641391</v>
      </c>
      <c r="J19" s="43">
        <f t="shared" si="6"/>
        <v>35045.383624945469</v>
      </c>
      <c r="K19" s="43">
        <f t="shared" si="6"/>
        <v>7240.3624999999993</v>
      </c>
      <c r="L19" s="43">
        <f t="shared" si="6"/>
        <v>17720.646688318655</v>
      </c>
      <c r="M19" s="43">
        <f t="shared" si="6"/>
        <v>10084.374436626815</v>
      </c>
      <c r="N19" s="43">
        <f t="shared" si="6"/>
        <v>35045.383624945462</v>
      </c>
    </row>
    <row r="20" spans="1:14" s="26" customFormat="1" x14ac:dyDescent="0.35">
      <c r="C20" s="19" t="s">
        <v>12</v>
      </c>
      <c r="D20" s="40">
        <f>SUBTOTAL(9,D12:D19)</f>
        <v>620806.48127063888</v>
      </c>
      <c r="E20" s="61">
        <f t="shared" ref="E20:N20" si="7">SUBTOTAL(9,E12:E19)</f>
        <v>600535.6167860952</v>
      </c>
      <c r="F20" s="53">
        <f>IFERROR(+E20/D20,0)</f>
        <v>0.9673475308391527</v>
      </c>
      <c r="G20" s="20"/>
      <c r="H20" s="40">
        <f t="shared" si="7"/>
        <v>357936.92574682971</v>
      </c>
      <c r="I20" s="40">
        <f t="shared" si="7"/>
        <v>241994.69103926572</v>
      </c>
      <c r="J20" s="40">
        <f t="shared" si="7"/>
        <v>599931.61678609531</v>
      </c>
      <c r="K20" s="40">
        <f t="shared" si="7"/>
        <v>175757.09362604341</v>
      </c>
      <c r="L20" s="40">
        <f t="shared" si="7"/>
        <v>197362.22831992118</v>
      </c>
      <c r="M20" s="40">
        <f t="shared" si="7"/>
        <v>226812.29484013078</v>
      </c>
      <c r="N20" s="40">
        <f t="shared" si="7"/>
        <v>599931.6167860952</v>
      </c>
    </row>
    <row r="21" spans="1:14" ht="16.25" customHeight="1" x14ac:dyDescent="0.35">
      <c r="C21" s="27"/>
      <c r="D21" s="44"/>
      <c r="E21" s="65"/>
      <c r="F21" s="56"/>
      <c r="G21" s="28"/>
      <c r="H21" s="70"/>
      <c r="I21" s="70"/>
      <c r="J21" s="70"/>
      <c r="K21" s="70"/>
      <c r="L21" s="70"/>
      <c r="M21" s="70"/>
      <c r="N21" s="70"/>
    </row>
    <row r="22" spans="1:14" ht="18.5" x14ac:dyDescent="0.35">
      <c r="A22" s="8" t="s">
        <v>25</v>
      </c>
      <c r="C22" s="14" t="s">
        <v>24</v>
      </c>
      <c r="D22" s="42"/>
      <c r="E22" s="63"/>
      <c r="F22" s="49"/>
      <c r="G22" s="25"/>
      <c r="H22" s="69"/>
      <c r="I22" s="69"/>
      <c r="J22" s="69"/>
      <c r="K22" s="69"/>
      <c r="L22" s="69"/>
      <c r="M22" s="69"/>
      <c r="N22" s="69"/>
    </row>
    <row r="23" spans="1:14" x14ac:dyDescent="0.35">
      <c r="B23" t="s">
        <v>4</v>
      </c>
      <c r="C23" s="35" t="s">
        <v>26</v>
      </c>
      <c r="D23" s="39">
        <v>66582.8</v>
      </c>
      <c r="E23" s="66">
        <v>62691.699020319997</v>
      </c>
      <c r="F23" s="57">
        <f>IFERROR(+E23/D23,0)</f>
        <v>0.94155996774422213</v>
      </c>
      <c r="G23" s="39"/>
      <c r="H23" s="39">
        <v>31345.849510159998</v>
      </c>
      <c r="I23" s="39">
        <v>31345.849510159998</v>
      </c>
      <c r="J23" s="46">
        <f>SUM(H23:I23)</f>
        <v>62691.699020319997</v>
      </c>
      <c r="K23" s="39">
        <v>19591.155943850001</v>
      </c>
      <c r="L23" s="39">
        <v>19591.155943850001</v>
      </c>
      <c r="M23" s="39">
        <v>23509.387132619999</v>
      </c>
      <c r="N23" s="46">
        <f>SUM(K23:M23)</f>
        <v>62691.699020319997</v>
      </c>
    </row>
    <row r="24" spans="1:14" x14ac:dyDescent="0.35">
      <c r="B24" t="s">
        <v>5</v>
      </c>
      <c r="C24" s="17" t="s">
        <v>27</v>
      </c>
      <c r="D24" s="18">
        <v>0</v>
      </c>
      <c r="E24" s="72">
        <v>0</v>
      </c>
      <c r="F24" s="57">
        <f>IFERROR(+E24/D24,0)</f>
        <v>0</v>
      </c>
      <c r="G24" s="18"/>
      <c r="H24" s="39">
        <v>399.50944682341873</v>
      </c>
      <c r="I24" s="39">
        <v>204.49055317658124</v>
      </c>
      <c r="J24" s="46">
        <f>SUM(H24:I24)</f>
        <v>604</v>
      </c>
      <c r="K24" s="39">
        <v>604</v>
      </c>
      <c r="L24" s="39">
        <v>0</v>
      </c>
      <c r="M24" s="39">
        <v>0</v>
      </c>
      <c r="N24" s="46">
        <f>SUM(K24:M24)</f>
        <v>604</v>
      </c>
    </row>
    <row r="25" spans="1:14" x14ac:dyDescent="0.35">
      <c r="B25" t="s">
        <v>6</v>
      </c>
      <c r="C25" s="35" t="s">
        <v>28</v>
      </c>
      <c r="D25" s="18">
        <v>0</v>
      </c>
      <c r="E25" s="66">
        <v>0</v>
      </c>
      <c r="F25" s="57">
        <f>IFERROR(+E25/D25,0)</f>
        <v>0</v>
      </c>
      <c r="G25" s="18"/>
      <c r="H25" s="39">
        <v>0</v>
      </c>
      <c r="I25" s="39">
        <v>0</v>
      </c>
      <c r="J25" s="46">
        <f>SUM(H25:I25)</f>
        <v>0</v>
      </c>
      <c r="K25" s="39">
        <v>0</v>
      </c>
      <c r="L25" s="39">
        <v>0</v>
      </c>
      <c r="M25" s="39">
        <v>0</v>
      </c>
      <c r="N25" s="46">
        <f>SUM(K25:M25)</f>
        <v>0</v>
      </c>
    </row>
    <row r="26" spans="1:14" x14ac:dyDescent="0.35">
      <c r="C26" s="19" t="s">
        <v>29</v>
      </c>
      <c r="D26" s="40">
        <f>SUBTOTAL(9,D23:D25)</f>
        <v>66582.8</v>
      </c>
      <c r="E26" s="61">
        <f>SUBTOTAL(9,E23:E25)</f>
        <v>62691.699020319997</v>
      </c>
      <c r="F26" s="53">
        <f>IFERROR(+E26/D26,0)</f>
        <v>0.94155996774422213</v>
      </c>
      <c r="G26" s="40"/>
      <c r="H26" s="40">
        <f>SUBTOTAL(9,H23:H25)</f>
        <v>31745.358956983418</v>
      </c>
      <c r="I26" s="40">
        <f>SUBTOTAL(9,I23:I25)</f>
        <v>31550.340063336578</v>
      </c>
      <c r="J26" s="40">
        <f>SUBTOTAL(9,J23:J25)</f>
        <v>63295.699020319997</v>
      </c>
      <c r="K26" s="40">
        <f t="shared" ref="K26:N26" si="8">SUBTOTAL(9,K23:K25)</f>
        <v>20195.155943850001</v>
      </c>
      <c r="L26" s="40">
        <f t="shared" si="8"/>
        <v>19591.155943850001</v>
      </c>
      <c r="M26" s="40">
        <f t="shared" si="8"/>
        <v>23509.387132619999</v>
      </c>
      <c r="N26" s="40">
        <f t="shared" si="8"/>
        <v>63295.699020319997</v>
      </c>
    </row>
    <row r="27" spans="1:14" ht="16.25" customHeight="1" x14ac:dyDescent="0.35">
      <c r="C27" s="27"/>
      <c r="D27" s="44"/>
      <c r="E27" s="65"/>
      <c r="F27" s="56"/>
      <c r="G27" s="28"/>
      <c r="H27" s="70"/>
      <c r="I27" s="70"/>
      <c r="J27" s="70"/>
      <c r="K27" s="70"/>
      <c r="L27" s="70"/>
      <c r="M27" s="70"/>
      <c r="N27" s="70"/>
    </row>
    <row r="28" spans="1:14" s="5" customFormat="1" x14ac:dyDescent="0.35">
      <c r="C28" s="22" t="s">
        <v>30</v>
      </c>
      <c r="D28" s="45">
        <f>D9+D20+D26</f>
        <v>1081370.8632346389</v>
      </c>
      <c r="E28" s="67">
        <f>E9+E20+E26</f>
        <v>1056613.3043994135</v>
      </c>
      <c r="F28" s="58">
        <f>IFERROR(+E28/D28,0)</f>
        <v>0.97710539494177817</v>
      </c>
      <c r="G28" s="45"/>
      <c r="H28" s="45">
        <f>H9+H20+H26</f>
        <v>600156.77692374575</v>
      </c>
      <c r="I28" s="45">
        <f>I9+I20+I26</f>
        <v>456456.52747566812</v>
      </c>
      <c r="J28" s="45">
        <f>J9+J20+J26</f>
        <v>1056613.3043994138</v>
      </c>
      <c r="K28" s="45">
        <f t="shared" ref="K28:N28" si="9">K9+K20+K26</f>
        <v>318284.98684371216</v>
      </c>
      <c r="L28" s="45">
        <f t="shared" si="9"/>
        <v>340873.57473226247</v>
      </c>
      <c r="M28" s="45">
        <f t="shared" si="9"/>
        <v>397454.74282343901</v>
      </c>
      <c r="N28" s="45">
        <f t="shared" si="9"/>
        <v>1056613.3043994135</v>
      </c>
    </row>
    <row r="29" spans="1:14" s="5" customFormat="1" ht="16.25" customHeight="1" x14ac:dyDescent="0.35">
      <c r="C29" s="27"/>
      <c r="D29" s="28"/>
      <c r="E29" s="65"/>
      <c r="F29" s="56"/>
      <c r="G29" s="28"/>
      <c r="H29" s="29"/>
      <c r="I29" s="29"/>
      <c r="J29" s="29"/>
      <c r="K29" s="29"/>
      <c r="L29" s="29"/>
      <c r="M29" s="29"/>
      <c r="N29" s="29"/>
    </row>
    <row r="30" spans="1:14" x14ac:dyDescent="0.35">
      <c r="D30" s="8"/>
      <c r="E30" s="8"/>
      <c r="F30" s="8"/>
      <c r="G30" s="8"/>
    </row>
    <row r="31" spans="1:14" x14ac:dyDescent="0.35">
      <c r="D31" s="8"/>
      <c r="E31" s="8"/>
      <c r="F31" s="8"/>
      <c r="G31" s="8"/>
      <c r="H31" s="30"/>
      <c r="I31" s="30"/>
      <c r="J31" s="30"/>
      <c r="K31" s="30"/>
    </row>
    <row r="32" spans="1:14" x14ac:dyDescent="0.35">
      <c r="D32" s="8"/>
      <c r="E32" s="8"/>
      <c r="F32" s="8"/>
      <c r="G32" s="8"/>
      <c r="H32" s="30"/>
      <c r="I32" s="30"/>
      <c r="J32" s="30"/>
      <c r="K32" s="74"/>
      <c r="L32" s="74"/>
    </row>
    <row r="33" spans="4:12" x14ac:dyDescent="0.35">
      <c r="D33" s="8"/>
      <c r="E33" s="73"/>
      <c r="F33" s="8"/>
      <c r="G33" s="8"/>
      <c r="H33" s="30"/>
      <c r="I33" s="30"/>
      <c r="J33" s="30"/>
      <c r="K33" s="30"/>
      <c r="L33" s="60"/>
    </row>
    <row r="34" spans="4:12" x14ac:dyDescent="0.35">
      <c r="D34" s="8"/>
      <c r="E34" s="8"/>
      <c r="F34" s="8"/>
      <c r="G34" s="8"/>
      <c r="H34" s="30"/>
      <c r="I34" s="30"/>
      <c r="J34" s="30"/>
      <c r="K34" s="30"/>
      <c r="L34" s="74"/>
    </row>
    <row r="35" spans="4:12" x14ac:dyDescent="0.35">
      <c r="D35" s="8"/>
      <c r="E35" s="73"/>
      <c r="F35" s="8"/>
      <c r="G35" s="8"/>
      <c r="H35" s="30"/>
      <c r="I35" s="30"/>
      <c r="J35" s="30"/>
      <c r="K35" s="30"/>
    </row>
    <row r="36" spans="4:12" x14ac:dyDescent="0.35">
      <c r="D36" s="8"/>
      <c r="E36" s="8"/>
      <c r="F36" s="8"/>
      <c r="G36" s="8"/>
      <c r="H36" s="30"/>
      <c r="I36" s="30"/>
      <c r="J36" s="30"/>
      <c r="K36" s="30"/>
    </row>
    <row r="37" spans="4:12" x14ac:dyDescent="0.35">
      <c r="D37" s="8"/>
      <c r="E37" s="8"/>
      <c r="F37" s="8"/>
      <c r="G37" s="8"/>
    </row>
  </sheetData>
  <pageMargins left="0.70866141732283472" right="0.70866141732283472" top="0.74803149606299213" bottom="0.74803149606299213" header="0.31496062992125984" footer="0.31496062992125984"/>
  <pageSetup paperSize="9" scale="90" orientation="landscape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L4P 2022</vt:lpstr>
      <vt:lpstr>'L4P 2022'!Print_Area</vt:lpstr>
      <vt:lpstr>'L4P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 Dijkstra</dc:creator>
  <cp:lastModifiedBy>Oliva Greene</cp:lastModifiedBy>
  <cp:lastPrinted>2023-04-26T16:10:21Z</cp:lastPrinted>
  <dcterms:created xsi:type="dcterms:W3CDTF">2021-10-19T10:02:01Z</dcterms:created>
  <dcterms:modified xsi:type="dcterms:W3CDTF">2023-04-26T17:21:39Z</dcterms:modified>
</cp:coreProperties>
</file>